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13_ncr:1_{FABCF3B0-4C9B-4F13-845B-9B7F280DB9BD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6'!$A$5:$A$469</definedName>
    <definedName name="_xlnm._FilterDatabase" localSheetId="6" hidden="1">'Skema 7'!$A$5:$A$10</definedName>
    <definedName name="_xlnm.Print_Area" localSheetId="0">'Skema 1'!$A$1:$I$55</definedName>
    <definedName name="_xlnm.Print_Area" localSheetId="1">'Skema 2'!$A$1:$I$55</definedName>
    <definedName name="_xlnm.Print_Area" localSheetId="2">'Skema 3'!$A$1:$I$29</definedName>
    <definedName name="_xlnm.Print_Area" localSheetId="3">'Skema 4'!$1:$30</definedName>
    <definedName name="_xlnm.Print_Area" localSheetId="4">'Skema 5'!$A$1:$I$30</definedName>
    <definedName name="_xlnm.Print_Area" localSheetId="5">'Skema 6'!$A$1:$I$295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469" i="14" l="1"/>
  <c r="C411" i="14"/>
  <c r="C353" i="14"/>
  <c r="C295" i="14"/>
  <c r="C237" i="14"/>
  <c r="C179" i="14"/>
  <c r="C121" i="14"/>
  <c r="C63" i="14"/>
  <c r="H468" i="14" l="1"/>
  <c r="G468" i="14"/>
  <c r="F469" i="14"/>
  <c r="H352" i="14"/>
  <c r="G352" i="14"/>
  <c r="F353" i="14"/>
  <c r="H294" i="14"/>
  <c r="G294" i="14"/>
  <c r="F295" i="14"/>
  <c r="H236" i="14"/>
  <c r="G236" i="14"/>
  <c r="F237" i="14"/>
  <c r="H178" i="14"/>
  <c r="G178" i="14"/>
  <c r="F179" i="14"/>
  <c r="H120" i="14"/>
  <c r="G120" i="14"/>
  <c r="F121" i="14"/>
  <c r="H62" i="14"/>
  <c r="G62" i="14"/>
  <c r="F63" i="14"/>
  <c r="E469" i="14" l="1"/>
  <c r="E353" i="14"/>
  <c r="E179" i="14"/>
  <c r="E121" i="14"/>
  <c r="E63" i="14"/>
  <c r="D469" i="14" l="1"/>
  <c r="D353" i="14"/>
  <c r="D295" i="14"/>
  <c r="D237" i="14"/>
  <c r="D179" i="14"/>
  <c r="D121" i="14"/>
  <c r="D63" i="14"/>
  <c r="H467" i="14" l="1"/>
  <c r="G467" i="14"/>
  <c r="H409" i="14"/>
  <c r="G409" i="14"/>
  <c r="F411" i="14"/>
  <c r="E411" i="14"/>
  <c r="D411" i="14"/>
  <c r="H351" i="14"/>
  <c r="G351" i="14"/>
  <c r="H293" i="14"/>
  <c r="G293" i="14"/>
  <c r="H235" i="14"/>
  <c r="G235" i="14"/>
  <c r="H177" i="14"/>
  <c r="G177" i="14"/>
  <c r="H119" i="14"/>
  <c r="G119" i="14"/>
  <c r="H61" i="14"/>
  <c r="G61" i="14"/>
  <c r="H466" i="14" l="1"/>
  <c r="G466" i="14"/>
  <c r="H452" i="14"/>
  <c r="G452" i="14"/>
  <c r="H408" i="14"/>
  <c r="G408" i="14"/>
  <c r="H394" i="14"/>
  <c r="G394" i="14"/>
  <c r="H350" i="14"/>
  <c r="G350" i="14"/>
  <c r="H336" i="14"/>
  <c r="G336" i="14"/>
  <c r="H292" i="14"/>
  <c r="G292" i="14"/>
  <c r="H278" i="14"/>
  <c r="G278" i="14"/>
  <c r="H234" i="14"/>
  <c r="G234" i="14"/>
  <c r="H220" i="14"/>
  <c r="G220" i="14"/>
  <c r="H176" i="14"/>
  <c r="G176" i="14"/>
  <c r="H162" i="14"/>
  <c r="G162" i="14"/>
  <c r="H118" i="14"/>
  <c r="G118" i="14"/>
  <c r="H104" i="14"/>
  <c r="G104" i="14"/>
  <c r="H60" i="14"/>
  <c r="G60" i="14"/>
  <c r="H46" i="14"/>
  <c r="G46" i="14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D14" i="15"/>
  <c r="D13" i="15"/>
  <c r="D12" i="15"/>
  <c r="D11" i="15"/>
  <c r="D10" i="15"/>
  <c r="D9" i="15"/>
  <c r="D8" i="15"/>
  <c r="D7" i="15"/>
  <c r="H407" i="14"/>
  <c r="G407" i="14"/>
  <c r="H406" i="14"/>
  <c r="G406" i="14"/>
  <c r="H405" i="14"/>
  <c r="G405" i="14"/>
  <c r="H404" i="14"/>
  <c r="G404" i="14"/>
  <c r="H403" i="14"/>
  <c r="G403" i="14"/>
  <c r="H402" i="14"/>
  <c r="G402" i="14"/>
  <c r="H401" i="14"/>
  <c r="G401" i="14"/>
  <c r="H400" i="14"/>
  <c r="G400" i="14"/>
  <c r="H399" i="14"/>
  <c r="G399" i="14"/>
  <c r="H398" i="14"/>
  <c r="G398" i="14"/>
  <c r="H397" i="14"/>
  <c r="G397" i="14"/>
  <c r="H396" i="14"/>
  <c r="G396" i="14"/>
  <c r="H395" i="14"/>
  <c r="G395" i="14"/>
  <c r="H393" i="14"/>
  <c r="G393" i="14"/>
  <c r="H392" i="14"/>
  <c r="G392" i="14"/>
  <c r="H391" i="14"/>
  <c r="G391" i="14"/>
  <c r="H390" i="14"/>
  <c r="G390" i="14"/>
  <c r="H389" i="14"/>
  <c r="G389" i="14"/>
  <c r="H388" i="14"/>
  <c r="G388" i="14"/>
  <c r="H387" i="14"/>
  <c r="G387" i="14"/>
  <c r="H386" i="14"/>
  <c r="G386" i="14"/>
  <c r="H385" i="14"/>
  <c r="G385" i="14"/>
  <c r="H384" i="14"/>
  <c r="G384" i="14"/>
  <c r="H383" i="14"/>
  <c r="G383" i="14"/>
  <c r="H382" i="14"/>
  <c r="G382" i="14"/>
  <c r="H381" i="14"/>
  <c r="G381" i="14"/>
  <c r="H380" i="14"/>
  <c r="G380" i="14"/>
  <c r="H379" i="14"/>
  <c r="G379" i="14"/>
  <c r="H378" i="14"/>
  <c r="G378" i="14"/>
  <c r="H377" i="14"/>
  <c r="G377" i="14"/>
  <c r="H376" i="14"/>
  <c r="G376" i="14"/>
  <c r="H375" i="14"/>
  <c r="G375" i="14"/>
  <c r="H374" i="14"/>
  <c r="G374" i="14"/>
  <c r="H373" i="14"/>
  <c r="G373" i="14"/>
  <c r="H372" i="14"/>
  <c r="G372" i="14"/>
  <c r="H371" i="14"/>
  <c r="G371" i="14"/>
  <c r="H370" i="14"/>
  <c r="G370" i="14"/>
  <c r="H369" i="14"/>
  <c r="G369" i="14"/>
  <c r="H368" i="14"/>
  <c r="G368" i="14"/>
  <c r="H367" i="14"/>
  <c r="G367" i="14"/>
  <c r="H366" i="14"/>
  <c r="G366" i="14"/>
  <c r="H365" i="14"/>
  <c r="G365" i="14"/>
  <c r="H364" i="14"/>
  <c r="G364" i="14"/>
  <c r="H363" i="14"/>
  <c r="G363" i="14"/>
  <c r="H362" i="14"/>
  <c r="G362" i="14"/>
  <c r="H361" i="14"/>
  <c r="G361" i="14"/>
  <c r="H360" i="14"/>
  <c r="G360" i="14"/>
  <c r="H359" i="14"/>
  <c r="G359" i="14"/>
  <c r="H358" i="14"/>
  <c r="G358" i="14"/>
  <c r="H357" i="14"/>
  <c r="G357" i="14"/>
  <c r="H356" i="14"/>
  <c r="G356" i="14"/>
  <c r="H355" i="14"/>
  <c r="G355" i="14"/>
  <c r="H354" i="14"/>
  <c r="G354" i="14"/>
  <c r="H39" i="13"/>
  <c r="G39" i="13"/>
  <c r="H38" i="13"/>
  <c r="G38" i="13"/>
  <c r="H37" i="13"/>
  <c r="G37" i="13"/>
  <c r="H36" i="13"/>
  <c r="G36" i="13"/>
  <c r="C45" i="13"/>
  <c r="F40" i="13"/>
  <c r="E40" i="13"/>
  <c r="D40" i="13"/>
  <c r="C40" i="13"/>
  <c r="H40" i="13" s="1"/>
  <c r="C35" i="13"/>
  <c r="C30" i="13"/>
  <c r="C25" i="13"/>
  <c r="C20" i="13"/>
  <c r="C15" i="13"/>
  <c r="C10" i="13"/>
  <c r="H39" i="12"/>
  <c r="G39" i="12"/>
  <c r="H38" i="12"/>
  <c r="G38" i="12"/>
  <c r="H37" i="12"/>
  <c r="G37" i="12"/>
  <c r="H36" i="12"/>
  <c r="G36" i="12"/>
  <c r="C45" i="12"/>
  <c r="F40" i="12"/>
  <c r="E40" i="12"/>
  <c r="D40" i="12"/>
  <c r="C40" i="12"/>
  <c r="C35" i="12"/>
  <c r="C30" i="12"/>
  <c r="C25" i="12"/>
  <c r="C20" i="12"/>
  <c r="C15" i="12"/>
  <c r="C10" i="12"/>
  <c r="C53" i="11"/>
  <c r="H46" i="11"/>
  <c r="G46" i="11"/>
  <c r="H45" i="11"/>
  <c r="G45" i="11"/>
  <c r="H44" i="11"/>
  <c r="G44" i="11"/>
  <c r="H43" i="11"/>
  <c r="G43" i="11"/>
  <c r="H42" i="11"/>
  <c r="G42" i="11"/>
  <c r="F47" i="11"/>
  <c r="E47" i="11"/>
  <c r="D47" i="11"/>
  <c r="C47" i="11"/>
  <c r="H47" i="11" s="1"/>
  <c r="C41" i="11"/>
  <c r="C35" i="11"/>
  <c r="C29" i="11"/>
  <c r="C23" i="11"/>
  <c r="C17" i="11"/>
  <c r="C11" i="11"/>
  <c r="C85" i="9"/>
  <c r="H74" i="9"/>
  <c r="G74" i="9"/>
  <c r="H73" i="9"/>
  <c r="G73" i="9"/>
  <c r="H72" i="9"/>
  <c r="G72" i="9"/>
  <c r="H71" i="9"/>
  <c r="G71" i="9"/>
  <c r="H70" i="9"/>
  <c r="G70" i="9"/>
  <c r="H69" i="9"/>
  <c r="G69" i="9"/>
  <c r="H68" i="9"/>
  <c r="G68" i="9"/>
  <c r="H67" i="9"/>
  <c r="G67" i="9"/>
  <c r="H66" i="9"/>
  <c r="G66" i="9"/>
  <c r="F75" i="9"/>
  <c r="E75" i="9"/>
  <c r="D75" i="9"/>
  <c r="C75" i="9"/>
  <c r="C65" i="9"/>
  <c r="C55" i="9"/>
  <c r="C45" i="9"/>
  <c r="C35" i="9"/>
  <c r="C25" i="9"/>
  <c r="C15" i="9"/>
  <c r="C85" i="1"/>
  <c r="D8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F75" i="1"/>
  <c r="E75" i="1"/>
  <c r="D75" i="1"/>
  <c r="C75" i="1"/>
  <c r="C65" i="1"/>
  <c r="C55" i="1"/>
  <c r="C45" i="1"/>
  <c r="C35" i="1"/>
  <c r="C25" i="1"/>
  <c r="C15" i="1"/>
  <c r="H75" i="9" l="1"/>
  <c r="H75" i="1"/>
  <c r="H40" i="12"/>
  <c r="H411" i="14"/>
  <c r="G411" i="14"/>
  <c r="G40" i="13"/>
  <c r="G40" i="12"/>
  <c r="G47" i="11"/>
  <c r="G75" i="9"/>
  <c r="G75" i="1"/>
  <c r="G8" i="14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1" i="14"/>
  <c r="H41" i="14"/>
  <c r="G42" i="14"/>
  <c r="H42" i="14"/>
  <c r="G43" i="14"/>
  <c r="H43" i="14"/>
  <c r="G44" i="14"/>
  <c r="H44" i="14"/>
  <c r="G45" i="14"/>
  <c r="H45" i="14"/>
  <c r="G47" i="14"/>
  <c r="H47" i="14"/>
  <c r="G48" i="14"/>
  <c r="H48" i="14"/>
  <c r="G49" i="14"/>
  <c r="H49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7" i="14"/>
  <c r="H57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G102" i="14"/>
  <c r="H102" i="14"/>
  <c r="G103" i="14"/>
  <c r="H103" i="14"/>
  <c r="G105" i="14"/>
  <c r="H105" i="14"/>
  <c r="G106" i="14"/>
  <c r="H106" i="14"/>
  <c r="G107" i="14"/>
  <c r="H107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5" i="14"/>
  <c r="H115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7" i="14"/>
  <c r="H157" i="14"/>
  <c r="G158" i="14"/>
  <c r="H158" i="14"/>
  <c r="G159" i="14"/>
  <c r="H159" i="14"/>
  <c r="G160" i="14"/>
  <c r="H160" i="14"/>
  <c r="G161" i="14"/>
  <c r="H161" i="14"/>
  <c r="G163" i="14"/>
  <c r="H163" i="14"/>
  <c r="G164" i="14"/>
  <c r="H164" i="14"/>
  <c r="G165" i="14"/>
  <c r="H165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3" i="14"/>
  <c r="H173" i="14"/>
  <c r="G174" i="14"/>
  <c r="H174" i="14"/>
  <c r="G175" i="14"/>
  <c r="H175" i="14"/>
  <c r="G180" i="14"/>
  <c r="H180" i="14"/>
  <c r="G181" i="14"/>
  <c r="H181" i="14"/>
  <c r="G182" i="14"/>
  <c r="H182" i="14"/>
  <c r="G183" i="14"/>
  <c r="H183" i="14"/>
  <c r="G184" i="14"/>
  <c r="H184" i="14"/>
  <c r="G185" i="14"/>
  <c r="H185" i="14"/>
  <c r="G186" i="14"/>
  <c r="H186" i="14"/>
  <c r="G187" i="14"/>
  <c r="H187" i="14"/>
  <c r="G188" i="14"/>
  <c r="H188" i="14"/>
  <c r="G189" i="14"/>
  <c r="H189" i="14"/>
  <c r="G190" i="14"/>
  <c r="H190" i="14"/>
  <c r="G191" i="14"/>
  <c r="H191" i="14"/>
  <c r="G192" i="14"/>
  <c r="H192" i="14"/>
  <c r="G193" i="14"/>
  <c r="H193" i="14"/>
  <c r="G194" i="14"/>
  <c r="H194" i="14"/>
  <c r="G195" i="14"/>
  <c r="H195" i="14"/>
  <c r="G196" i="14"/>
  <c r="H196" i="14"/>
  <c r="G197" i="14"/>
  <c r="H197" i="14"/>
  <c r="G198" i="14"/>
  <c r="H198" i="14"/>
  <c r="G199" i="14"/>
  <c r="H199" i="14"/>
  <c r="G200" i="14"/>
  <c r="H200" i="14"/>
  <c r="G201" i="14"/>
  <c r="H201" i="14"/>
  <c r="G202" i="14"/>
  <c r="H202" i="14"/>
  <c r="G203" i="14"/>
  <c r="H203" i="14"/>
  <c r="G204" i="14"/>
  <c r="H204" i="14"/>
  <c r="G205" i="14"/>
  <c r="H205" i="14"/>
  <c r="G206" i="14"/>
  <c r="H206" i="14"/>
  <c r="G207" i="14"/>
  <c r="H207" i="14"/>
  <c r="G208" i="14"/>
  <c r="H208" i="14"/>
  <c r="G209" i="14"/>
  <c r="H209" i="14"/>
  <c r="G210" i="14"/>
  <c r="H210" i="14"/>
  <c r="G211" i="14"/>
  <c r="H211" i="14"/>
  <c r="G212" i="14"/>
  <c r="H212" i="14"/>
  <c r="G213" i="14"/>
  <c r="H213" i="14"/>
  <c r="G214" i="14"/>
  <c r="H214" i="14"/>
  <c r="G215" i="14"/>
  <c r="H215" i="14"/>
  <c r="G216" i="14"/>
  <c r="H216" i="14"/>
  <c r="G217" i="14"/>
  <c r="H217" i="14"/>
  <c r="G218" i="14"/>
  <c r="H218" i="14"/>
  <c r="G219" i="14"/>
  <c r="H219" i="14"/>
  <c r="G221" i="14"/>
  <c r="H221" i="14"/>
  <c r="G222" i="14"/>
  <c r="H222" i="14"/>
  <c r="G223" i="14"/>
  <c r="H223" i="14"/>
  <c r="G224" i="14"/>
  <c r="H224" i="14"/>
  <c r="G225" i="14"/>
  <c r="H225" i="14"/>
  <c r="G226" i="14"/>
  <c r="H226" i="14"/>
  <c r="G227" i="14"/>
  <c r="H227" i="14"/>
  <c r="G228" i="14"/>
  <c r="H228" i="14"/>
  <c r="G229" i="14"/>
  <c r="H229" i="14"/>
  <c r="G230" i="14"/>
  <c r="H230" i="14"/>
  <c r="G231" i="14"/>
  <c r="H231" i="14"/>
  <c r="G232" i="14"/>
  <c r="H232" i="14"/>
  <c r="G233" i="14"/>
  <c r="H233" i="14"/>
  <c r="G238" i="14"/>
  <c r="H238" i="14"/>
  <c r="G239" i="14"/>
  <c r="H239" i="14"/>
  <c r="G240" i="14"/>
  <c r="H240" i="14"/>
  <c r="G241" i="14"/>
  <c r="H241" i="14"/>
  <c r="G242" i="14"/>
  <c r="H242" i="14"/>
  <c r="G243" i="14"/>
  <c r="H243" i="14"/>
  <c r="G244" i="14"/>
  <c r="H244" i="14"/>
  <c r="G245" i="14"/>
  <c r="H245" i="14"/>
  <c r="G246" i="14"/>
  <c r="H246" i="14"/>
  <c r="G247" i="14"/>
  <c r="H247" i="14"/>
  <c r="G248" i="14"/>
  <c r="H248" i="14"/>
  <c r="G249" i="14"/>
  <c r="H249" i="14"/>
  <c r="G250" i="14"/>
  <c r="H250" i="14"/>
  <c r="G251" i="14"/>
  <c r="H251" i="14"/>
  <c r="G252" i="14"/>
  <c r="H252" i="14"/>
  <c r="G253" i="14"/>
  <c r="H253" i="14"/>
  <c r="G254" i="14"/>
  <c r="H254" i="14"/>
  <c r="G255" i="14"/>
  <c r="H255" i="14"/>
  <c r="G256" i="14"/>
  <c r="H256" i="14"/>
  <c r="G257" i="14"/>
  <c r="H257" i="14"/>
  <c r="G258" i="14"/>
  <c r="H258" i="14"/>
  <c r="G259" i="14"/>
  <c r="H259" i="14"/>
  <c r="G260" i="14"/>
  <c r="H260" i="14"/>
  <c r="G261" i="14"/>
  <c r="H261" i="14"/>
  <c r="G262" i="14"/>
  <c r="H262" i="14"/>
  <c r="G263" i="14"/>
  <c r="H263" i="14"/>
  <c r="G264" i="14"/>
  <c r="H264" i="14"/>
  <c r="G265" i="14"/>
  <c r="H265" i="14"/>
  <c r="G266" i="14"/>
  <c r="H266" i="14"/>
  <c r="G267" i="14"/>
  <c r="H267" i="14"/>
  <c r="G268" i="14"/>
  <c r="H268" i="14"/>
  <c r="G269" i="14"/>
  <c r="H269" i="14"/>
  <c r="G270" i="14"/>
  <c r="H270" i="14"/>
  <c r="G271" i="14"/>
  <c r="H271" i="14"/>
  <c r="G272" i="14"/>
  <c r="H272" i="14"/>
  <c r="G273" i="14"/>
  <c r="H273" i="14"/>
  <c r="G274" i="14"/>
  <c r="H274" i="14"/>
  <c r="G275" i="14"/>
  <c r="H275" i="14"/>
  <c r="G276" i="14"/>
  <c r="H276" i="14"/>
  <c r="G277" i="14"/>
  <c r="H277" i="14"/>
  <c r="G279" i="14"/>
  <c r="H279" i="14"/>
  <c r="G280" i="14"/>
  <c r="H280" i="14"/>
  <c r="G281" i="14"/>
  <c r="H281" i="14"/>
  <c r="G282" i="14"/>
  <c r="H282" i="14"/>
  <c r="G283" i="14"/>
  <c r="H283" i="14"/>
  <c r="G284" i="14"/>
  <c r="H284" i="14"/>
  <c r="G285" i="14"/>
  <c r="H285" i="14"/>
  <c r="G286" i="14"/>
  <c r="H286" i="14"/>
  <c r="G287" i="14"/>
  <c r="H287" i="14"/>
  <c r="G288" i="14"/>
  <c r="H288" i="14"/>
  <c r="G289" i="14"/>
  <c r="H289" i="14"/>
  <c r="G290" i="14"/>
  <c r="H290" i="14"/>
  <c r="G291" i="14"/>
  <c r="H291" i="14"/>
  <c r="G296" i="14"/>
  <c r="H296" i="14"/>
  <c r="G297" i="14"/>
  <c r="H297" i="14"/>
  <c r="G298" i="14"/>
  <c r="H298" i="14"/>
  <c r="G299" i="14"/>
  <c r="H299" i="14"/>
  <c r="G300" i="14"/>
  <c r="H300" i="14"/>
  <c r="G301" i="14"/>
  <c r="H301" i="14"/>
  <c r="G302" i="14"/>
  <c r="H302" i="14"/>
  <c r="G303" i="14"/>
  <c r="H303" i="14"/>
  <c r="G304" i="14"/>
  <c r="H304" i="14"/>
  <c r="G305" i="14"/>
  <c r="H305" i="14"/>
  <c r="G306" i="14"/>
  <c r="H306" i="14"/>
  <c r="G307" i="14"/>
  <c r="H307" i="14"/>
  <c r="G308" i="14"/>
  <c r="H308" i="14"/>
  <c r="G309" i="14"/>
  <c r="H309" i="14"/>
  <c r="G310" i="14"/>
  <c r="H310" i="14"/>
  <c r="G311" i="14"/>
  <c r="H311" i="14"/>
  <c r="G312" i="14"/>
  <c r="H312" i="14"/>
  <c r="G313" i="14"/>
  <c r="H313" i="14"/>
  <c r="G314" i="14"/>
  <c r="H314" i="14"/>
  <c r="G315" i="14"/>
  <c r="H315" i="14"/>
  <c r="G316" i="14"/>
  <c r="H316" i="14"/>
  <c r="G317" i="14"/>
  <c r="H317" i="14"/>
  <c r="G318" i="14"/>
  <c r="H318" i="14"/>
  <c r="G319" i="14"/>
  <c r="H319" i="14"/>
  <c r="G320" i="14"/>
  <c r="H320" i="14"/>
  <c r="G321" i="14"/>
  <c r="H321" i="14"/>
  <c r="G322" i="14"/>
  <c r="H322" i="14"/>
  <c r="G323" i="14"/>
  <c r="H323" i="14"/>
  <c r="G324" i="14"/>
  <c r="H324" i="14"/>
  <c r="G325" i="14"/>
  <c r="H325" i="14"/>
  <c r="G326" i="14"/>
  <c r="H326" i="14"/>
  <c r="G327" i="14"/>
  <c r="H327" i="14"/>
  <c r="G328" i="14"/>
  <c r="H328" i="14"/>
  <c r="G329" i="14"/>
  <c r="H329" i="14"/>
  <c r="G330" i="14"/>
  <c r="H330" i="14"/>
  <c r="G331" i="14"/>
  <c r="H331" i="14"/>
  <c r="G332" i="14"/>
  <c r="H332" i="14"/>
  <c r="G333" i="14"/>
  <c r="H333" i="14"/>
  <c r="G334" i="14"/>
  <c r="H334" i="14"/>
  <c r="G335" i="14"/>
  <c r="H335" i="14"/>
  <c r="G337" i="14"/>
  <c r="H337" i="14"/>
  <c r="G338" i="14"/>
  <c r="H338" i="14"/>
  <c r="G339" i="14"/>
  <c r="H339" i="14"/>
  <c r="G340" i="14"/>
  <c r="H340" i="14"/>
  <c r="G341" i="14"/>
  <c r="H341" i="14"/>
  <c r="G342" i="14"/>
  <c r="H342" i="14"/>
  <c r="G343" i="14"/>
  <c r="H343" i="14"/>
  <c r="G344" i="14"/>
  <c r="H344" i="14"/>
  <c r="G345" i="14"/>
  <c r="H345" i="14"/>
  <c r="G346" i="14"/>
  <c r="H346" i="14"/>
  <c r="G347" i="14"/>
  <c r="H347" i="14"/>
  <c r="G348" i="14"/>
  <c r="H348" i="14"/>
  <c r="G349" i="14"/>
  <c r="H349" i="14"/>
  <c r="G412" i="14"/>
  <c r="H412" i="14"/>
  <c r="G413" i="14"/>
  <c r="H413" i="14"/>
  <c r="G414" i="14"/>
  <c r="H414" i="14"/>
  <c r="G415" i="14"/>
  <c r="H415" i="14"/>
  <c r="G416" i="14"/>
  <c r="H416" i="14"/>
  <c r="G417" i="14"/>
  <c r="H417" i="14"/>
  <c r="G418" i="14"/>
  <c r="H418" i="14"/>
  <c r="G419" i="14"/>
  <c r="H419" i="14"/>
  <c r="G420" i="14"/>
  <c r="H420" i="14"/>
  <c r="G421" i="14"/>
  <c r="H421" i="14"/>
  <c r="G422" i="14"/>
  <c r="H422" i="14"/>
  <c r="G423" i="14"/>
  <c r="H423" i="14"/>
  <c r="G424" i="14"/>
  <c r="H424" i="14"/>
  <c r="G425" i="14"/>
  <c r="H425" i="14"/>
  <c r="G426" i="14"/>
  <c r="H426" i="14"/>
  <c r="G427" i="14"/>
  <c r="H427" i="14"/>
  <c r="G428" i="14"/>
  <c r="H428" i="14"/>
  <c r="G429" i="14"/>
  <c r="H429" i="14"/>
  <c r="G430" i="14"/>
  <c r="H430" i="14"/>
  <c r="G431" i="14"/>
  <c r="H431" i="14"/>
  <c r="G432" i="14"/>
  <c r="H432" i="14"/>
  <c r="G433" i="14"/>
  <c r="H433" i="14"/>
  <c r="G434" i="14"/>
  <c r="H434" i="14"/>
  <c r="G435" i="14"/>
  <c r="H435" i="14"/>
  <c r="G436" i="14"/>
  <c r="H436" i="14"/>
  <c r="G437" i="14"/>
  <c r="H437" i="14"/>
  <c r="G438" i="14"/>
  <c r="H438" i="14"/>
  <c r="G439" i="14"/>
  <c r="H439" i="14"/>
  <c r="G440" i="14"/>
  <c r="H440" i="14"/>
  <c r="G441" i="14"/>
  <c r="H441" i="14"/>
  <c r="G442" i="14"/>
  <c r="H442" i="14"/>
  <c r="G443" i="14"/>
  <c r="H443" i="14"/>
  <c r="G444" i="14"/>
  <c r="H444" i="14"/>
  <c r="G445" i="14"/>
  <c r="H445" i="14"/>
  <c r="G446" i="14"/>
  <c r="H446" i="14"/>
  <c r="G447" i="14"/>
  <c r="H447" i="14"/>
  <c r="G448" i="14"/>
  <c r="H448" i="14"/>
  <c r="G449" i="14"/>
  <c r="H449" i="14"/>
  <c r="G450" i="14"/>
  <c r="H450" i="14"/>
  <c r="G451" i="14"/>
  <c r="H451" i="14"/>
  <c r="G453" i="14"/>
  <c r="H453" i="14"/>
  <c r="G454" i="14"/>
  <c r="H454" i="14"/>
  <c r="G455" i="14"/>
  <c r="H455" i="14"/>
  <c r="G456" i="14"/>
  <c r="H456" i="14"/>
  <c r="G457" i="14"/>
  <c r="H457" i="14"/>
  <c r="G458" i="14"/>
  <c r="H458" i="14"/>
  <c r="G459" i="14"/>
  <c r="H459" i="14"/>
  <c r="G460" i="14"/>
  <c r="H460" i="14"/>
  <c r="G461" i="14"/>
  <c r="H461" i="14"/>
  <c r="G462" i="14"/>
  <c r="H462" i="14"/>
  <c r="G463" i="14"/>
  <c r="H463" i="14"/>
  <c r="G464" i="14"/>
  <c r="H464" i="14"/>
  <c r="G465" i="14"/>
  <c r="H465" i="14"/>
  <c r="G7" i="14" l="1"/>
  <c r="H7" i="14"/>
  <c r="D15" i="15" l="1"/>
  <c r="C15" i="15"/>
  <c r="B15" i="15"/>
  <c r="H85" i="1"/>
  <c r="H44" i="13"/>
  <c r="H43" i="13"/>
  <c r="H42" i="13"/>
  <c r="H41" i="13"/>
  <c r="H34" i="13"/>
  <c r="H33" i="13"/>
  <c r="H32" i="13"/>
  <c r="H31" i="13"/>
  <c r="H29" i="13"/>
  <c r="H28" i="13"/>
  <c r="H27" i="13"/>
  <c r="H26" i="13"/>
  <c r="H24" i="13"/>
  <c r="H23" i="13"/>
  <c r="H22" i="13"/>
  <c r="H21" i="13"/>
  <c r="H19" i="13"/>
  <c r="H18" i="13"/>
  <c r="H17" i="13"/>
  <c r="H16" i="13"/>
  <c r="H14" i="13"/>
  <c r="H13" i="13"/>
  <c r="H12" i="13"/>
  <c r="H11" i="13"/>
  <c r="H9" i="13"/>
  <c r="H8" i="13"/>
  <c r="H7" i="13"/>
  <c r="G44" i="13"/>
  <c r="G43" i="13"/>
  <c r="G42" i="13"/>
  <c r="G41" i="13"/>
  <c r="G34" i="13"/>
  <c r="G33" i="13"/>
  <c r="G32" i="13"/>
  <c r="G31" i="13"/>
  <c r="G29" i="13"/>
  <c r="G28" i="13"/>
  <c r="G27" i="13"/>
  <c r="G26" i="13"/>
  <c r="G24" i="13"/>
  <c r="G23" i="13"/>
  <c r="G22" i="13"/>
  <c r="G21" i="13"/>
  <c r="G19" i="13"/>
  <c r="G18" i="13"/>
  <c r="G17" i="13"/>
  <c r="G16" i="13"/>
  <c r="G14" i="13"/>
  <c r="G13" i="13"/>
  <c r="G12" i="13"/>
  <c r="G11" i="13"/>
  <c r="G9" i="13"/>
  <c r="G8" i="13"/>
  <c r="G7" i="13"/>
  <c r="H44" i="12"/>
  <c r="H43" i="12"/>
  <c r="H42" i="12"/>
  <c r="H41" i="12"/>
  <c r="H34" i="12"/>
  <c r="H33" i="12"/>
  <c r="H32" i="12"/>
  <c r="H31" i="12"/>
  <c r="H29" i="12"/>
  <c r="H28" i="12"/>
  <c r="H27" i="12"/>
  <c r="H26" i="12"/>
  <c r="H24" i="12"/>
  <c r="H23" i="12"/>
  <c r="H22" i="12"/>
  <c r="H21" i="12"/>
  <c r="H19" i="12"/>
  <c r="H18" i="12"/>
  <c r="H17" i="12"/>
  <c r="H16" i="12"/>
  <c r="H14" i="12"/>
  <c r="H13" i="12"/>
  <c r="H12" i="12"/>
  <c r="H11" i="12"/>
  <c r="H9" i="12"/>
  <c r="H8" i="12"/>
  <c r="H7" i="12"/>
  <c r="G44" i="12"/>
  <c r="G43" i="12"/>
  <c r="G42" i="12"/>
  <c r="G41" i="12"/>
  <c r="G34" i="12"/>
  <c r="G33" i="12"/>
  <c r="G32" i="12"/>
  <c r="G31" i="12"/>
  <c r="G29" i="12"/>
  <c r="G28" i="12"/>
  <c r="G27" i="12"/>
  <c r="G26" i="12"/>
  <c r="G24" i="12"/>
  <c r="G23" i="12"/>
  <c r="G22" i="12"/>
  <c r="G21" i="12"/>
  <c r="G19" i="12"/>
  <c r="G18" i="12"/>
  <c r="G17" i="12"/>
  <c r="G16" i="12"/>
  <c r="G14" i="12"/>
  <c r="G13" i="12"/>
  <c r="G12" i="12"/>
  <c r="G11" i="12"/>
  <c r="G9" i="12"/>
  <c r="G8" i="12"/>
  <c r="G7" i="12"/>
  <c r="H52" i="11"/>
  <c r="H51" i="11"/>
  <c r="H50" i="11"/>
  <c r="H49" i="11"/>
  <c r="H48" i="11"/>
  <c r="H40" i="11"/>
  <c r="H39" i="11"/>
  <c r="H38" i="11"/>
  <c r="H37" i="11"/>
  <c r="H36" i="11"/>
  <c r="H34" i="11"/>
  <c r="H33" i="11"/>
  <c r="H32" i="11"/>
  <c r="H31" i="11"/>
  <c r="H30" i="11"/>
  <c r="H28" i="11"/>
  <c r="H27" i="11"/>
  <c r="H26" i="11"/>
  <c r="H25" i="11"/>
  <c r="H24" i="11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52" i="11"/>
  <c r="G51" i="11"/>
  <c r="G50" i="11"/>
  <c r="G49" i="11"/>
  <c r="G48" i="11"/>
  <c r="G40" i="11"/>
  <c r="G39" i="11"/>
  <c r="G38" i="11"/>
  <c r="G37" i="11"/>
  <c r="G36" i="11"/>
  <c r="G34" i="11"/>
  <c r="G33" i="11"/>
  <c r="G32" i="11"/>
  <c r="G31" i="11"/>
  <c r="G30" i="11"/>
  <c r="G28" i="11"/>
  <c r="G27" i="11"/>
  <c r="G26" i="11"/>
  <c r="G25" i="11"/>
  <c r="G24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84" i="9"/>
  <c r="H83" i="9"/>
  <c r="H82" i="9"/>
  <c r="H81" i="9"/>
  <c r="H80" i="9"/>
  <c r="H79" i="9"/>
  <c r="H78" i="9"/>
  <c r="H77" i="9"/>
  <c r="H76" i="9"/>
  <c r="H64" i="9"/>
  <c r="H63" i="9"/>
  <c r="H62" i="9"/>
  <c r="H61" i="9"/>
  <c r="H60" i="9"/>
  <c r="H59" i="9"/>
  <c r="H58" i="9"/>
  <c r="H57" i="9"/>
  <c r="H56" i="9"/>
  <c r="H54" i="9"/>
  <c r="H53" i="9"/>
  <c r="H52" i="9"/>
  <c r="H51" i="9"/>
  <c r="H50" i="9"/>
  <c r="H49" i="9"/>
  <c r="H48" i="9"/>
  <c r="H47" i="9"/>
  <c r="H46" i="9"/>
  <c r="H44" i="9"/>
  <c r="H43" i="9"/>
  <c r="H42" i="9"/>
  <c r="H41" i="9"/>
  <c r="H40" i="9"/>
  <c r="H39" i="9"/>
  <c r="H38" i="9"/>
  <c r="H37" i="9"/>
  <c r="H36" i="9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84" i="9"/>
  <c r="G83" i="9"/>
  <c r="G82" i="9"/>
  <c r="G81" i="9"/>
  <c r="G80" i="9"/>
  <c r="G79" i="9"/>
  <c r="G78" i="9"/>
  <c r="G77" i="9"/>
  <c r="G76" i="9"/>
  <c r="G64" i="9"/>
  <c r="G63" i="9"/>
  <c r="G62" i="9"/>
  <c r="G61" i="9"/>
  <c r="G60" i="9"/>
  <c r="G59" i="9"/>
  <c r="G58" i="9"/>
  <c r="G57" i="9"/>
  <c r="G56" i="9"/>
  <c r="G54" i="9"/>
  <c r="G53" i="9"/>
  <c r="G52" i="9"/>
  <c r="G51" i="9"/>
  <c r="G50" i="9"/>
  <c r="G49" i="9"/>
  <c r="G48" i="9"/>
  <c r="G47" i="9"/>
  <c r="G46" i="9"/>
  <c r="G44" i="9"/>
  <c r="G43" i="9"/>
  <c r="G42" i="9"/>
  <c r="G41" i="9"/>
  <c r="G40" i="9"/>
  <c r="G39" i="9"/>
  <c r="G38" i="9"/>
  <c r="G37" i="9"/>
  <c r="G36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84" i="1"/>
  <c r="H83" i="1"/>
  <c r="H82" i="1"/>
  <c r="H81" i="1"/>
  <c r="H80" i="1"/>
  <c r="H79" i="1"/>
  <c r="H78" i="1"/>
  <c r="H77" i="1"/>
  <c r="H76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84" i="1"/>
  <c r="G83" i="1"/>
  <c r="G82" i="1"/>
  <c r="G81" i="1"/>
  <c r="G80" i="1"/>
  <c r="G79" i="1"/>
  <c r="G78" i="1"/>
  <c r="G77" i="1"/>
  <c r="G76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E250" i="14"/>
  <c r="E192" i="14"/>
  <c r="G295" i="14" l="1"/>
  <c r="H295" i="14"/>
  <c r="G63" i="14"/>
  <c r="H63" i="14"/>
  <c r="G179" i="14"/>
  <c r="H179" i="14"/>
  <c r="G237" i="14"/>
  <c r="H237" i="14"/>
  <c r="G121" i="14"/>
  <c r="H121" i="14"/>
  <c r="G85" i="1"/>
  <c r="I2" i="19"/>
  <c r="G353" i="14" l="1"/>
  <c r="H353" i="14"/>
  <c r="G469" i="14"/>
  <c r="H469" i="14"/>
  <c r="F30" i="12"/>
  <c r="F25" i="12"/>
  <c r="E20" i="12"/>
  <c r="E15" i="12"/>
  <c r="E10" i="12"/>
  <c r="E270" i="14" l="1"/>
  <c r="E295" i="14" s="1"/>
  <c r="E277" i="14"/>
  <c r="E279" i="14"/>
  <c r="E280" i="14"/>
  <c r="E212" i="14"/>
  <c r="E237" i="14" s="1"/>
  <c r="E219" i="14"/>
  <c r="E221" i="14"/>
  <c r="E226" i="14"/>
  <c r="E29" i="12"/>
  <c r="E30" i="12" s="1"/>
  <c r="E24" i="12"/>
  <c r="E25" i="12" s="1"/>
  <c r="D65" i="1" l="1"/>
  <c r="F85" i="1"/>
  <c r="E85" i="1"/>
  <c r="E15" i="15"/>
  <c r="F15" i="15"/>
  <c r="D45" i="13"/>
  <c r="D35" i="13"/>
  <c r="D30" i="13"/>
  <c r="D25" i="13"/>
  <c r="D20" i="13"/>
  <c r="D15" i="13"/>
  <c r="D10" i="13"/>
  <c r="D45" i="12"/>
  <c r="D35" i="12"/>
  <c r="D30" i="12"/>
  <c r="D25" i="12"/>
  <c r="D20" i="12"/>
  <c r="D15" i="12"/>
  <c r="D10" i="12"/>
  <c r="D11" i="11"/>
  <c r="D17" i="11"/>
  <c r="D23" i="11"/>
  <c r="D29" i="11"/>
  <c r="D35" i="11"/>
  <c r="D41" i="11"/>
  <c r="D53" i="11"/>
  <c r="D85" i="9"/>
  <c r="D65" i="9"/>
  <c r="D55" i="9"/>
  <c r="D45" i="9"/>
  <c r="D35" i="9"/>
  <c r="D25" i="9"/>
  <c r="D15" i="9"/>
  <c r="D55" i="1"/>
  <c r="D45" i="1"/>
  <c r="D35" i="1"/>
  <c r="D25" i="1"/>
  <c r="D15" i="1"/>
  <c r="G8" i="15"/>
  <c r="G9" i="15"/>
  <c r="G10" i="15"/>
  <c r="G11" i="15"/>
  <c r="G12" i="15"/>
  <c r="G14" i="15"/>
  <c r="G7" i="15"/>
  <c r="B9" i="18"/>
  <c r="H15" i="15"/>
  <c r="I15" i="15"/>
  <c r="E45" i="13"/>
  <c r="E35" i="13"/>
  <c r="E30" i="13"/>
  <c r="E25" i="13"/>
  <c r="E20" i="13"/>
  <c r="E15" i="13"/>
  <c r="E10" i="13"/>
  <c r="E45" i="12"/>
  <c r="E35" i="12"/>
  <c r="E53" i="11"/>
  <c r="E41" i="11"/>
  <c r="E35" i="11"/>
  <c r="E29" i="11"/>
  <c r="E23" i="11"/>
  <c r="E17" i="11"/>
  <c r="E11" i="11"/>
  <c r="E85" i="9"/>
  <c r="E65" i="9"/>
  <c r="E55" i="9"/>
  <c r="E45" i="9"/>
  <c r="E35" i="9"/>
  <c r="E25" i="9"/>
  <c r="E15" i="9"/>
  <c r="E65" i="1"/>
  <c r="E55" i="1"/>
  <c r="E45" i="1"/>
  <c r="E35" i="1"/>
  <c r="E25" i="1"/>
  <c r="E15" i="1"/>
  <c r="J8" i="15"/>
  <c r="J9" i="15"/>
  <c r="J10" i="15"/>
  <c r="J11" i="15"/>
  <c r="J12" i="15"/>
  <c r="J14" i="15"/>
  <c r="J7" i="15"/>
  <c r="F53" i="11"/>
  <c r="F41" i="11"/>
  <c r="F35" i="11"/>
  <c r="M8" i="15"/>
  <c r="M9" i="15"/>
  <c r="M10" i="15"/>
  <c r="M11" i="15"/>
  <c r="M12" i="15"/>
  <c r="M14" i="15"/>
  <c r="M7" i="15"/>
  <c r="L15" i="15"/>
  <c r="K15" i="15"/>
  <c r="F85" i="9"/>
  <c r="F65" i="9"/>
  <c r="F55" i="9"/>
  <c r="F45" i="9"/>
  <c r="F35" i="9"/>
  <c r="F25" i="9"/>
  <c r="F15" i="9"/>
  <c r="F45" i="13"/>
  <c r="F35" i="13"/>
  <c r="F30" i="13"/>
  <c r="F25" i="13"/>
  <c r="F20" i="13"/>
  <c r="F15" i="13"/>
  <c r="F10" i="13"/>
  <c r="F45" i="12"/>
  <c r="F35" i="12"/>
  <c r="F20" i="12"/>
  <c r="F15" i="12"/>
  <c r="F10" i="12"/>
  <c r="F29" i="11"/>
  <c r="F23" i="11"/>
  <c r="F17" i="11"/>
  <c r="F11" i="11"/>
  <c r="F65" i="1"/>
  <c r="F55" i="1"/>
  <c r="F45" i="1"/>
  <c r="F35" i="1"/>
  <c r="F25" i="1"/>
  <c r="F15" i="1"/>
  <c r="H25" i="1" l="1"/>
  <c r="G25" i="1"/>
  <c r="H15" i="9"/>
  <c r="G15" i="9"/>
  <c r="H55" i="9"/>
  <c r="G55" i="9"/>
  <c r="G41" i="11"/>
  <c r="H41" i="11"/>
  <c r="H17" i="11"/>
  <c r="G17" i="11"/>
  <c r="H20" i="12"/>
  <c r="G20" i="12"/>
  <c r="H45" i="12"/>
  <c r="G45" i="12"/>
  <c r="H25" i="13"/>
  <c r="G25" i="13"/>
  <c r="H65" i="1"/>
  <c r="G65" i="1"/>
  <c r="H35" i="1"/>
  <c r="G35" i="1"/>
  <c r="H25" i="9"/>
  <c r="G25" i="9"/>
  <c r="H65" i="9"/>
  <c r="G65" i="9"/>
  <c r="H35" i="11"/>
  <c r="G35" i="11"/>
  <c r="H11" i="11"/>
  <c r="G11" i="11"/>
  <c r="G25" i="12"/>
  <c r="H25" i="12"/>
  <c r="H10" i="13"/>
  <c r="G10" i="13"/>
  <c r="H30" i="13"/>
  <c r="G30" i="13"/>
  <c r="H45" i="1"/>
  <c r="G45" i="1"/>
  <c r="G35" i="9"/>
  <c r="H35" i="9"/>
  <c r="G85" i="9"/>
  <c r="H85" i="9"/>
  <c r="H29" i="11"/>
  <c r="G29" i="11"/>
  <c r="H10" i="12"/>
  <c r="G10" i="12"/>
  <c r="H30" i="12"/>
  <c r="G30" i="12"/>
  <c r="H15" i="13"/>
  <c r="G15" i="13"/>
  <c r="H35" i="13"/>
  <c r="G35" i="13"/>
  <c r="G15" i="1"/>
  <c r="H15" i="1"/>
  <c r="G55" i="1"/>
  <c r="H55" i="1"/>
  <c r="H45" i="9"/>
  <c r="G45" i="9"/>
  <c r="H53" i="11"/>
  <c r="G53" i="11"/>
  <c r="G23" i="11"/>
  <c r="H23" i="11"/>
  <c r="H15" i="12"/>
  <c r="G15" i="12"/>
  <c r="H35" i="12"/>
  <c r="G35" i="12"/>
  <c r="H20" i="13"/>
  <c r="G20" i="13"/>
  <c r="H45" i="13"/>
  <c r="G45" i="13"/>
  <c r="G15" i="15"/>
  <c r="J15" i="15"/>
  <c r="M15" i="15"/>
</calcChain>
</file>

<file path=xl/sharedStrings.xml><?xml version="1.0" encoding="utf-8"?>
<sst xmlns="http://schemas.openxmlformats.org/spreadsheetml/2006/main" count="1720" uniqueCount="171">
  <si>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</si>
  <si>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</si>
  <si>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</si>
  <si>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</si>
  <si>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</si>
  <si>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</si>
  <si>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</si>
  <si>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</si>
  <si>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</si>
  <si>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</si>
  <si>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</si>
  <si>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</si>
  <si>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</si>
  <si>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</si>
  <si>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</si>
  <si>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</si>
  <si>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</si>
  <si>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</si>
  <si>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</si>
  <si>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</si>
  <si>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</si>
  <si>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</si>
  <si>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</si>
  <si>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</si>
  <si>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</si>
  <si>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</si>
  <si>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</si>
  <si>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</si>
  <si>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</si>
  <si>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</si>
  <si>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</si>
  <si>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</si>
  <si>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</si>
  <si>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</si>
  <si>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</si>
  <si>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</si>
  <si>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</si>
  <si>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</si>
  <si>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</si>
  <si>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</si>
  <si>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</si>
  <si>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</si>
  <si>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</si>
  <si>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</si>
  <si>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</si>
  <si>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</si>
  <si>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</si>
  <si>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</si>
  <si>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somatiske sygehuse.</t>
  </si>
  <si>
    <t>OUH Odense</t>
  </si>
  <si>
    <t>Sygehus Sønderjylland</t>
  </si>
  <si>
    <t>Sydvestjysk Sygehus</t>
  </si>
  <si>
    <t>Fredericia, Kolding og Middelfart Sygehuse</t>
  </si>
  <si>
    <t>Vejle-Give sygehus</t>
  </si>
  <si>
    <t>De Vestdanske Friklinikker, Give</t>
  </si>
  <si>
    <t>Ikke fordelte udgifter Region Syddanmark, somatik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</si>
  <si>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</si>
  <si>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</si>
  <si>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</si>
  <si>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</si>
  <si>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</si>
  <si>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</si>
  <si>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</si>
  <si>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</si>
  <si>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</si>
  <si>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</si>
  <si>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</si>
  <si>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</si>
  <si>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</si>
  <si>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</si>
  <si>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</si>
  <si>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</si>
  <si>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</si>
  <si>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</si>
  <si>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</si>
  <si>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</si>
  <si>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</si>
  <si>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</si>
  <si>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</si>
  <si>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</si>
  <si>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</si>
  <si>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</si>
  <si>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</si>
  <si>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</si>
  <si>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</si>
  <si>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</si>
  <si>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</si>
  <si>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</si>
  <si>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</si>
  <si>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</si>
  <si>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</si>
  <si>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</si>
  <si>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</si>
  <si>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</si>
  <si>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</si>
  <si>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Øvrige i Region Syddanmark</t>
  </si>
  <si>
    <t>Afstemning af Øvrige i Region Syddanmark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</si>
  <si>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</si>
  <si>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</si>
  <si>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</si>
  <si>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</si>
  <si>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</si>
  <si>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</si>
  <si>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</si>
  <si>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</si>
  <si>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</si>
  <si>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</si>
  <si>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</si>
  <si>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</si>
  <si>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</si>
  <si>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</si>
  <si>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</si>
  <si>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</si>
  <si>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</si>
  <si>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</si>
  <si>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Skema 6.54: Intern afregning af takstindtægter</t>
  </si>
  <si>
    <t>Skema 6.55: Radio Medical</t>
  </si>
  <si>
    <t>Ekstraordinære energiprojekt udgifter</t>
  </si>
  <si>
    <t>Løntilskud refusioner</t>
  </si>
  <si>
    <t>Stigning i laboratoriumsudgifter</t>
  </si>
  <si>
    <t>Yderligere aftaler</t>
  </si>
  <si>
    <t>Ændring lejemål</t>
  </si>
  <si>
    <t xml:space="preserve"> Flere patienter </t>
  </si>
  <si>
    <t xml:space="preserve"> Flere indtægter  </t>
  </si>
  <si>
    <t xml:space="preserve"> Større aktivitet </t>
  </si>
  <si>
    <t xml:space="preserve"> Stigning </t>
  </si>
  <si>
    <t xml:space="preserve"> Analyseudgifter </t>
  </si>
  <si>
    <t xml:space="preserve"> Fald i antal transporter </t>
  </si>
  <si>
    <t xml:space="preserve"> Nye aftaler </t>
  </si>
  <si>
    <t>Psyk er flyttet til samme matrikel som somatikken ultimo 2015. Der er indgået samarbejdsaftaler.</t>
  </si>
  <si>
    <t>Nyere lægeboliger er taget i brug. Husleje afhænger af lejers overenskomst.</t>
  </si>
  <si>
    <t xml:space="preserve"> ILT og parenteral ernæring </t>
  </si>
  <si>
    <t xml:space="preserve"> Generel målsætning om at øge forskningen. Forkert indberetning tidligere år. </t>
  </si>
  <si>
    <t xml:space="preserve"> Implementering af nyt laboratoriesystem i 2015 har medført øget køb af ydelser i 2015. </t>
  </si>
  <si>
    <t xml:space="preserve"> Generel udsving i erstatning/præmie. RSD er selvforsikrende. </t>
  </si>
  <si>
    <t xml:space="preserve"> Gråsten Gigthospital  </t>
  </si>
  <si>
    <t xml:space="preserve"> Bemandingen af lægebilerne i 2016 er bl.a. sket via vikaransættelser. </t>
  </si>
  <si>
    <t xml:space="preserve"> Hjemtagning af onkologiske patienter fra SLB og OUH </t>
  </si>
  <si>
    <t>Generel udvikling</t>
  </si>
  <si>
    <t xml:space="preserve">Generel udvikling </t>
  </si>
  <si>
    <t>Ændringen er meget lille i faktiske tal</t>
  </si>
  <si>
    <t>Fald i laboratorieudgifter</t>
  </si>
  <si>
    <t xml:space="preserve"> Stigende antal personundersøgelser ved retsmediciner (17 flere undersøgelser end i 2015 á 15.000 kr. stykket) </t>
  </si>
  <si>
    <t xml:space="preserve"> Vi har ikke tidligere indberette OUH's udgifter til parenteral ernæring i eget hjem (udgifter på knap 10 mio. kr.) </t>
  </si>
  <si>
    <t xml:space="preserve"> Udbygning- og omorganisering </t>
  </si>
  <si>
    <t xml:space="preserve"> Ændringen er meget lille i faktiske tal </t>
  </si>
  <si>
    <t xml:space="preserve"> Fuld arbejdsskadeforsikring igen 2016 (i 2015 blev der kun opkrævet ½ arbejdsskadeforsikring) </t>
  </si>
  <si>
    <t xml:space="preserve"> Udgifter føres nu på en regional konto </t>
  </si>
  <si>
    <t xml:space="preserve"> Generel udvikling i forbrug </t>
  </si>
  <si>
    <t>Jobtilskud: Ændring i regler, langt færre i jobtilskud</t>
  </si>
  <si>
    <t>Fejl at det ikke var trukket ud i 2015</t>
  </si>
  <si>
    <t xml:space="preserve"> Analyser hjemtaget </t>
  </si>
  <si>
    <t xml:space="preserve"> Konsekvens af ændring i befordringsregler - særligt fald på pædiatrisk afd </t>
  </si>
  <si>
    <t xml:space="preserve">  Generel stigning på mange afdelinger </t>
  </si>
  <si>
    <t xml:space="preserve"> Generel stigning i luftarter i eget hjem </t>
  </si>
  <si>
    <t xml:space="preserve"> Generel stigning i brugen af tolke </t>
  </si>
  <si>
    <t xml:space="preserve">Konsulentydelser betalt af kommunen - skal gå i nul. </t>
  </si>
  <si>
    <t>I 2015 har vi fejlagtigt trukket 43,9 mio ud. Indtægterne var finansiering af et tværregionalt IT-system.</t>
  </si>
  <si>
    <t>Vi har i 2015 glemt at trække 15,118 mio. ud til Vagtcentralen</t>
  </si>
  <si>
    <t xml:space="preserve">Stigningen ser på drift/vedligehold - Øvrige, Entreprenør- og håndværkerydelser og skyldes afledte konsekvenser af den store bygge- og rokadeaktivitet som er foregået på Kolding Sygehus i 2016. Derudover er der et stort forbrug på art 4.5 - ejendomsudgifter, herunder specielt tekniske anlæg og indvendig bygningsvedligehold. Dette kan henføres dels til de mange fremrykkede investeringer som Regionen gav driftsfinansiering til i 2016 samt afledte konsekvenser af den høje byggeaktivitet. </t>
  </si>
  <si>
    <t>Dette skyldes dels at der er foretaget en ompostering i forbindelse med en rettelse ang. Moms, dels at .</t>
  </si>
  <si>
    <t>Indkøb af medicin til lager</t>
  </si>
  <si>
    <t>Endelig afregning på laboratorieydelser for 2015 er indeholdt i 2016</t>
  </si>
  <si>
    <t>Skyldes ændring i fordelingen mellem KS og VS.  grundet organisationsændring internt på SLB</t>
  </si>
  <si>
    <t>Niveauet i 2015 er lavt. Regningen fra regionen i 2015 var uforholdsmæssigt lavt</t>
  </si>
  <si>
    <t>Reel stigning</t>
  </si>
  <si>
    <t>Samme opgørelsesmetode så der er tale om at der reelt er sket en stigning og at afdelingerne er blevet bedre til at registrere udlevering af medicin</t>
  </si>
  <si>
    <t>Samme opgørelsesmetode så der er nok tale om at der reelt er sket en stigning og at afdelingerne er blevet bedre til at registrere udlevering af medicin</t>
  </si>
  <si>
    <t>Rettet d. 20 april - glemt ved en fejl</t>
  </si>
  <si>
    <t>Rettet 25. april 20017 - jv svar på bemærkninger.</t>
  </si>
  <si>
    <t>Lukkede poster (må kun bruges af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</si>
</sst>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3" fontId="0" fillId="0" borderId="0" xfId="0" applyNumberFormat="1" applyProtection="1"/>
    <xf numFmtId="0" fontId="0" fillId="0" borderId="0" xfId="0" applyFill="1" applyProtection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2" fillId="0" borderId="0" xfId="0" applyFont="1" applyProtection="1"/>
    <xf numFmtId="0" fontId="2" fillId="0" borderId="0" xfId="0" applyFo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3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Fill="1" applyProtection="1"/>
    <xf numFmtId="0" fontId="8" fillId="0" borderId="0" xfId="0" applyFont="1" applyFill="1"/>
    <xf numFmtId="0" fontId="16" fillId="0" borderId="0" xfId="0" applyFont="1"/>
    <xf numFmtId="3" fontId="16" fillId="0" borderId="0" xfId="0" applyNumberFormat="1" applyFont="1"/>
    <xf numFmtId="0" fontId="0" fillId="0" borderId="0" xfId="0" applyAlignment="1">
      <alignment wrapText="1"/>
    </xf>
    <xf numFmtId="0" fontId="0" fillId="0" borderId="0" xfId="0" applyFont="1" applyFill="1"/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49" fontId="1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3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Font="1" applyFill="1"/>
    <xf numFmtId="0" fontId="2" fillId="2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1" fillId="2" borderId="0" xfId="0" applyFont="1" applyFill="1"/>
    <xf numFmtId="166" fontId="0" fillId="2" borderId="0" xfId="1" applyNumberFormat="1" applyFont="1" applyFill="1" applyProtection="1"/>
    <xf numFmtId="166" fontId="0" fillId="0" borderId="0" xfId="1" applyNumberFormat="1" applyFont="1" applyFill="1" applyProtection="1"/>
    <xf numFmtId="166" fontId="0" fillId="2" borderId="0" xfId="1" applyNumberFormat="1" applyFont="1" applyFill="1" applyBorder="1" applyProtection="1"/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0" fillId="0" borderId="0" xfId="0" applyNumberFormat="1" applyFill="1" applyAlignment="1" applyProtection="1">
      <alignment horizontal="center"/>
    </xf>
    <xf numFmtId="166" fontId="10" fillId="2" borderId="0" xfId="1" applyNumberFormat="1" applyFont="1" applyFill="1" applyAlignment="1" applyProtection="1">
      <alignment horizontal="right" wrapText="1"/>
    </xf>
    <xf numFmtId="165" fontId="0" fillId="2" borderId="0" xfId="1" applyNumberFormat="1" applyFont="1" applyFill="1" applyBorder="1" applyAlignment="1" applyProtection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165" fontId="0" fillId="0" borderId="0" xfId="1" applyNumberFormat="1" applyFont="1" applyFill="1" applyProtection="1"/>
    <xf numFmtId="166" fontId="0" fillId="0" borderId="0" xfId="1" applyNumberFormat="1" applyFont="1" applyFill="1" applyBorder="1" applyProtection="1"/>
    <xf numFmtId="165" fontId="0" fillId="0" borderId="0" xfId="1" applyNumberFormat="1" applyFont="1" applyFill="1" applyBorder="1" applyAlignment="1" applyProtection="1">
      <alignment horizontal="right"/>
    </xf>
    <xf numFmtId="166" fontId="16" fillId="0" borderId="0" xfId="1" applyNumberFormat="1" applyFont="1" applyFill="1" applyProtection="1"/>
    <xf numFmtId="165" fontId="16" fillId="0" borderId="0" xfId="1" applyNumberFormat="1" applyFont="1" applyFill="1" applyProtection="1">
      <protection locked="0"/>
    </xf>
    <xf numFmtId="0" fontId="0" fillId="0" borderId="0" xfId="0"/>
    <xf numFmtId="0" fontId="0" fillId="0" borderId="0" xfId="0"/>
    <xf numFmtId="3" fontId="1" fillId="0" borderId="0" xfId="0" applyNumberFormat="1" applyFont="1" applyFill="1" applyAlignment="1" applyProtection="1">
      <alignment horizontal="right"/>
    </xf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166" fontId="16" fillId="2" borderId="0" xfId="1" applyNumberFormat="1" applyFont="1" applyFill="1" applyBorder="1" applyProtection="1"/>
    <xf numFmtId="165" fontId="16" fillId="2" borderId="0" xfId="1" applyNumberFormat="1" applyFont="1" applyFill="1" applyBorder="1" applyAlignment="1" applyProtection="1">
      <alignment horizontal="right"/>
    </xf>
    <xf numFmtId="165" fontId="16" fillId="2" borderId="0" xfId="1" applyNumberFormat="1" applyFont="1" applyFill="1" applyProtection="1">
      <protection locked="0"/>
    </xf>
    <xf numFmtId="0" fontId="10" fillId="0" borderId="0" xfId="0" applyFont="1" applyFill="1"/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7" fillId="0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0" fontId="1" fillId="0" borderId="0" xfId="0" applyFont="1" applyFill="1" applyProtection="1"/>
    <xf numFmtId="0" fontId="0" fillId="0" borderId="0" xfId="0" applyFont="1" applyFill="1" applyAlignment="1" applyProtection="1">
      <alignment wrapText="1"/>
      <protection locked="0"/>
    </xf>
    <xf numFmtId="0" fontId="1" fillId="2" borderId="0" xfId="0" applyFont="1" applyFill="1" applyProtection="1"/>
    <xf numFmtId="166" fontId="2" fillId="2" borderId="0" xfId="0" applyNumberFormat="1" applyFont="1" applyFill="1" applyProtection="1"/>
    <xf numFmtId="166" fontId="2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166" fontId="2" fillId="2" borderId="0" xfId="0" applyNumberFormat="1" applyFont="1" applyFill="1" applyAlignment="1" applyProtection="1"/>
    <xf numFmtId="166" fontId="1" fillId="2" borderId="0" xfId="0" applyNumberFormat="1" applyFont="1" applyFill="1" applyProtection="1"/>
    <xf numFmtId="0" fontId="2" fillId="0" borderId="0" xfId="0" applyFont="1" applyFill="1" applyProtection="1"/>
    <xf numFmtId="0" fontId="2" fillId="2" borderId="0" xfId="0" applyFont="1" applyFill="1" applyProtection="1">
      <protection locked="0"/>
    </xf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6" fillId="0" borderId="0" xfId="0" applyNumberFormat="1" applyFont="1" applyAlignment="1" applyProtection="1">
      <alignment wrapText="1"/>
    </xf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49" fontId="13" fillId="2" borderId="0" xfId="0" applyNumberFormat="1" applyFont="1" applyFill="1" applyBorder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16" fillId="0" borderId="0" xfId="0" applyNumberFormat="1" applyFont="1" applyFill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16" fillId="2" borderId="0" xfId="0" applyFont="1" applyFill="1" applyProtection="1"/>
    <xf numFmtId="166" fontId="16" fillId="2" borderId="0" xfId="0" applyNumberFormat="1" applyFont="1" applyFill="1" applyProtection="1"/>
    <xf numFmtId="49" fontId="0" fillId="0" borderId="0" xfId="5" applyNumberFormat="1" applyFont="1" applyFill="1" applyAlignment="1" applyProtection="1">
      <alignment wrapText="1"/>
      <protection locked="0"/>
    </xf>
    <xf numFmtId="49" fontId="0" fillId="2" borderId="0" xfId="5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0" fillId="0" borderId="0" xfId="0" applyProtection="1"/>
    <xf numFmtId="0" fontId="2" fillId="0" borderId="0" xfId="0" applyFont="1" applyProtection="1"/>
    <xf numFmtId="0" fontId="6" fillId="0" borderId="0" xfId="0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</xf>
    <xf numFmtId="0" fontId="7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0" borderId="0" xfId="0" applyFill="1" applyProtection="1"/>
    <xf numFmtId="3" fontId="0" fillId="0" borderId="0" xfId="0" applyNumberFormat="1" applyFont="1"/>
    <xf numFmtId="0" fontId="0" fillId="2" borderId="0" xfId="0" applyFont="1" applyFill="1" applyProtection="1">
      <protection locked="0"/>
    </xf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wrapText="1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16" fillId="0" borderId="0" xfId="0" applyFont="1" applyProtection="1"/>
    <xf numFmtId="0" fontId="2" fillId="0" borderId="0" xfId="0" applyFont="1" applyFill="1" applyAlignment="1" applyProtection="1"/>
    <xf numFmtId="49" fontId="0" fillId="0" borderId="0" xfId="0" applyNumberFormat="1" applyFont="1" applyFill="1" applyAlignment="1" applyProtection="1">
      <alignment wrapText="1"/>
      <protection locked="0"/>
    </xf>
    <xf numFmtId="3" fontId="0" fillId="0" borderId="0" xfId="0" applyNumberFormat="1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15" fillId="2" borderId="0" xfId="0" applyNumberFormat="1" applyFont="1" applyFill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Protection="1">
      <protection locked="0"/>
    </xf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>
      <protection locked="0"/>
    </xf>
    <xf numFmtId="166" fontId="1" fillId="2" borderId="0" xfId="0" applyNumberFormat="1" applyFont="1" applyFill="1" applyAlignment="1" applyProtection="1">
      <alignment horizontal="right"/>
    </xf>
    <xf numFmtId="166" fontId="10" fillId="2" borderId="0" xfId="0" applyNumberFormat="1" applyFont="1" applyFill="1" applyAlignment="1" applyProtection="1">
      <alignment wrapText="1"/>
      <protection locked="0"/>
    </xf>
    <xf numFmtId="166" fontId="10" fillId="2" borderId="0" xfId="0" applyNumberFormat="1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horizontal="right" wrapText="1"/>
    </xf>
    <xf numFmtId="166" fontId="0" fillId="2" borderId="0" xfId="0" applyNumberFormat="1" applyFill="1" applyAlignment="1" applyProtection="1">
      <alignment horizontal="right"/>
    </xf>
    <xf numFmtId="166" fontId="0" fillId="2" borderId="0" xfId="0" applyNumberForma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horizontal="right" wrapText="1"/>
    </xf>
    <xf numFmtId="166" fontId="0" fillId="0" borderId="0" xfId="0" applyNumberFormat="1" applyFill="1" applyAlignment="1" applyProtection="1">
      <alignment horizontal="center"/>
    </xf>
    <xf numFmtId="166" fontId="0" fillId="0" borderId="0" xfId="0" applyNumberFormat="1" applyFill="1" applyAlignment="1" applyProtection="1">
      <alignment horizontal="right"/>
    </xf>
    <xf numFmtId="3" fontId="1" fillId="0" borderId="0" xfId="0" applyNumberFormat="1" applyFont="1"/>
    <xf numFmtId="3" fontId="1" fillId="0" borderId="0" xfId="0" applyNumberFormat="1" applyFont="1" applyProtection="1"/>
    <xf numFmtId="3" fontId="0" fillId="0" borderId="0" xfId="0" applyNumberFormat="1" applyFont="1" applyProtection="1"/>
    <xf numFmtId="0" fontId="11" fillId="0" borderId="0" xfId="0" applyFont="1" applyFill="1" applyAlignment="1" applyProtection="1">
      <alignment horizontal="center"/>
    </xf>
    <xf numFmtId="0" fontId="18" fillId="0" borderId="0" xfId="0" applyFont="1" applyProtection="1"/>
    <xf numFmtId="49" fontId="0" fillId="2" borderId="0" xfId="0" applyNumberFormat="1" applyFont="1" applyFill="1" applyAlignment="1" applyProtection="1">
      <alignment wrapText="1"/>
      <protection locked="0"/>
    </xf>
    <xf numFmtId="49" fontId="0" fillId="2" borderId="0" xfId="5" applyNumberFormat="1" applyFont="1" applyFill="1" applyAlignment="1" applyProtection="1">
      <alignment wrapText="1"/>
      <protection locked="0"/>
    </xf>
    <xf numFmtId="165" fontId="19" fillId="2" borderId="0" xfId="1" applyNumberFormat="1" applyFont="1" applyFill="1" applyBorder="1" applyProtection="1">
      <protection locked="0"/>
    </xf>
    <xf numFmtId="0" fontId="19" fillId="2" borderId="0" xfId="0" applyFont="1" applyFill="1" applyProtection="1"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2" fillId="0" borderId="0" xfId="0" applyNumberFormat="1" applyFont="1"/>
  </cellXfs>
  <cellStyles count="6">
    <cellStyle name="Komma" xfId="1" builtinId="3"/>
    <cellStyle name="Komma 11" xfId="3" xr:uid="{00000000-0005-0000-0000-000001000000}"/>
    <cellStyle name="Komma 2" xfId="2" xr:uid="{00000000-0005-0000-0000-000002000000}"/>
    <cellStyle name="Komma 2 2" xfId="5" xr:uid="{00000000-0005-0000-0000-000003000000}"/>
    <cellStyle name="Komma 3" xfId="4" xr:uid="{00000000-0005-0000-0000-000004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6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6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P1010"/>
  <sheetViews>
    <sheetView showGridLines="0" tabSelected="1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7" width="15.5703125" customWidth="1"/>
    <col min="8" max="8" width="15.5703125" style="9" customWidth="1"/>
    <col min="9" max="9" width="50" bestFit="1" customWidth="1"/>
    <col min="10" max="16" width="0" style="10" hidden="1" customWidth="1"/>
    <col min="17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2"/>
    </row>
    <row r="2" spans="1:15" ht="15" customHeight="1" x14ac:dyDescent="0.25">
      <c r="B2" s="186" t="s">
        <v>11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129"/>
      <c r="D4" s="13"/>
      <c r="E4" s="13"/>
      <c r="F4" s="13"/>
    </row>
    <row r="5" spans="1:15" ht="15" customHeight="1" x14ac:dyDescent="0.25">
      <c r="A5" t="s">
        <v>9</v>
      </c>
      <c r="C5" s="150">
        <v>2016</v>
      </c>
      <c r="D5" s="28">
        <v>2015</v>
      </c>
      <c r="E5" s="28">
        <v>2014</v>
      </c>
      <c r="F5" s="14">
        <v>2013</v>
      </c>
      <c r="G5" s="27" t="s">
        <v>60</v>
      </c>
      <c r="H5" s="5" t="s">
        <v>10</v>
      </c>
      <c r="I5" s="5" t="s">
        <v>12</v>
      </c>
    </row>
    <row r="6" spans="1:15" ht="15" customHeight="1" x14ac:dyDescent="0.25">
      <c r="A6" s="32" t="s">
        <v>49</v>
      </c>
      <c r="B6" s="55"/>
      <c r="C6" s="151"/>
      <c r="D6" s="151"/>
      <c r="E6" s="151"/>
      <c r="F6" s="149"/>
      <c r="G6" s="50"/>
      <c r="H6" s="56"/>
      <c r="I6" s="50"/>
    </row>
    <row r="7" spans="1:15" ht="15" customHeight="1" x14ac:dyDescent="0.25">
      <c r="A7" s="131" t="s">
        <v>49</v>
      </c>
      <c r="B7" s="143" t="s">
        <v>0</v>
      </c>
      <c r="C7" s="154">
        <v>4501956</v>
      </c>
      <c r="D7" s="155">
        <v>4450810</v>
      </c>
      <c r="E7" s="155">
        <v>4354778</v>
      </c>
      <c r="F7" s="64">
        <v>4298403</v>
      </c>
      <c r="G7" s="156">
        <f t="shared" ref="G7:G38" si="0">IF(ISERROR(C7- D7)=TRUE,"",C7 - D7)</f>
        <v>51146</v>
      </c>
      <c r="H7" s="144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1,1%</v>
      </c>
      <c r="I7" s="139"/>
      <c r="J7" s="137"/>
      <c r="K7" s="137"/>
      <c r="L7" s="137"/>
      <c r="M7" s="137"/>
      <c r="N7" s="137"/>
      <c r="O7" s="137"/>
    </row>
    <row r="8" spans="1:15" ht="15" customHeight="1" x14ac:dyDescent="0.25">
      <c r="A8" s="131" t="s">
        <v>49</v>
      </c>
      <c r="B8" s="149" t="s">
        <v>1</v>
      </c>
      <c r="C8" s="157">
        <v>1901884</v>
      </c>
      <c r="D8" s="158">
        <v>1859502</v>
      </c>
      <c r="E8" s="158">
        <v>1756168</v>
      </c>
      <c r="F8" s="65">
        <v>1648627</v>
      </c>
      <c r="G8" s="159">
        <f t="shared" si="0"/>
        <v>42382</v>
      </c>
      <c r="H8" s="145" t="str">
        <f t="shared" si="1"/>
        <v>2,3%</v>
      </c>
      <c r="I8" s="148"/>
      <c r="J8" s="137"/>
      <c r="K8" s="137"/>
      <c r="L8" s="137"/>
      <c r="M8" s="137"/>
      <c r="N8" s="137"/>
      <c r="O8" s="137"/>
    </row>
    <row r="9" spans="1:15" ht="15" customHeight="1" x14ac:dyDescent="0.25">
      <c r="A9" s="131" t="s">
        <v>49</v>
      </c>
      <c r="B9" s="143" t="s">
        <v>2</v>
      </c>
      <c r="C9" s="154">
        <v>536641</v>
      </c>
      <c r="D9" s="155">
        <v>587010</v>
      </c>
      <c r="E9" s="155">
        <v>622420</v>
      </c>
      <c r="F9" s="64">
        <v>590794</v>
      </c>
      <c r="G9" s="156">
        <f t="shared" si="0"/>
        <v>-50369</v>
      </c>
      <c r="H9" s="144" t="str">
        <f t="shared" si="1"/>
        <v>-8,6%▼</v>
      </c>
      <c r="I9" s="139"/>
      <c r="J9" s="137"/>
      <c r="K9" s="137"/>
      <c r="L9" s="137"/>
      <c r="M9" s="137"/>
      <c r="N9" s="137"/>
      <c r="O9" s="137"/>
    </row>
    <row r="10" spans="1:15" ht="15" customHeight="1" x14ac:dyDescent="0.25">
      <c r="A10" s="131" t="s">
        <v>49</v>
      </c>
      <c r="B10" s="149" t="s">
        <v>3</v>
      </c>
      <c r="C10" s="157"/>
      <c r="D10" s="158"/>
      <c r="E10" s="158"/>
      <c r="F10" s="158"/>
      <c r="G10" s="159">
        <f t="shared" si="0"/>
        <v>0</v>
      </c>
      <c r="H10" s="145" t="str">
        <f t="shared" si="1"/>
        <v/>
      </c>
      <c r="I10" s="148"/>
      <c r="J10" s="137"/>
      <c r="K10" s="137"/>
      <c r="L10" s="137"/>
      <c r="M10" s="137"/>
      <c r="N10" s="137"/>
      <c r="O10" s="137"/>
    </row>
    <row r="11" spans="1:15" ht="15" customHeight="1" x14ac:dyDescent="0.25">
      <c r="A11" s="131" t="s">
        <v>49</v>
      </c>
      <c r="B11" s="143" t="s">
        <v>4</v>
      </c>
      <c r="C11" s="154"/>
      <c r="D11" s="155"/>
      <c r="E11" s="155"/>
      <c r="F11" s="155"/>
      <c r="G11" s="156">
        <f t="shared" si="0"/>
        <v>0</v>
      </c>
      <c r="H11" s="144" t="str">
        <f t="shared" si="1"/>
        <v/>
      </c>
      <c r="I11" s="139" t="s">
        <v>138</v>
      </c>
      <c r="J11" s="137"/>
      <c r="K11" s="137"/>
      <c r="L11" s="137"/>
      <c r="M11" s="137"/>
      <c r="N11" s="137"/>
      <c r="O11" s="137"/>
    </row>
    <row r="12" spans="1:15" ht="15" customHeight="1" x14ac:dyDescent="0.25">
      <c r="A12" s="131" t="s">
        <v>49</v>
      </c>
      <c r="B12" s="149" t="s">
        <v>5</v>
      </c>
      <c r="C12" s="157">
        <v>-389636</v>
      </c>
      <c r="D12" s="158">
        <v>-422038</v>
      </c>
      <c r="E12" s="158">
        <v>-362636</v>
      </c>
      <c r="F12" s="65">
        <v>-342375</v>
      </c>
      <c r="G12" s="159">
        <f t="shared" si="0"/>
        <v>32402</v>
      </c>
      <c r="H12" s="145" t="str">
        <f t="shared" si="1"/>
        <v>-7,7%▼</v>
      </c>
      <c r="I12" s="148"/>
      <c r="J12" s="137"/>
      <c r="K12" s="137"/>
      <c r="L12" s="137"/>
      <c r="M12" s="137"/>
      <c r="N12" s="137"/>
      <c r="O12" s="137"/>
    </row>
    <row r="13" spans="1:15" ht="15" customHeight="1" x14ac:dyDescent="0.25">
      <c r="A13" s="131" t="s">
        <v>49</v>
      </c>
      <c r="B13" s="143" t="s">
        <v>6</v>
      </c>
      <c r="C13" s="154">
        <v>-788</v>
      </c>
      <c r="D13" s="155">
        <v>-1948</v>
      </c>
      <c r="E13" s="155">
        <v>-2066</v>
      </c>
      <c r="F13" s="155">
        <v>-1109</v>
      </c>
      <c r="G13" s="156">
        <f t="shared" si="0"/>
        <v>1160</v>
      </c>
      <c r="H13" s="144" t="str">
        <f t="shared" si="1"/>
        <v>-59,5%▼</v>
      </c>
      <c r="I13" s="139"/>
      <c r="J13" s="137"/>
      <c r="K13" s="137"/>
      <c r="L13" s="137"/>
      <c r="M13" s="137"/>
      <c r="N13" s="137"/>
      <c r="O13" s="137"/>
    </row>
    <row r="14" spans="1:15" ht="15" customHeight="1" x14ac:dyDescent="0.25">
      <c r="A14" s="131" t="s">
        <v>49</v>
      </c>
      <c r="B14" s="149" t="s">
        <v>7</v>
      </c>
      <c r="C14" s="157"/>
      <c r="D14" s="158"/>
      <c r="E14" s="158"/>
      <c r="F14" s="158"/>
      <c r="G14" s="159">
        <f t="shared" si="0"/>
        <v>0</v>
      </c>
      <c r="H14" s="145" t="str">
        <f t="shared" si="1"/>
        <v/>
      </c>
      <c r="I14" s="148" t="s">
        <v>139</v>
      </c>
      <c r="J14" s="137"/>
      <c r="K14" s="137"/>
      <c r="L14" s="137"/>
      <c r="M14" s="137"/>
      <c r="N14" s="137"/>
      <c r="O14" s="137"/>
    </row>
    <row r="15" spans="1:15" s="46" customFormat="1" ht="15" customHeight="1" x14ac:dyDescent="0.25">
      <c r="A15" s="134" t="s">
        <v>49</v>
      </c>
      <c r="B15" s="146" t="s">
        <v>8</v>
      </c>
      <c r="C15" s="160">
        <f>SUM(C7:C14)</f>
        <v>6550057</v>
      </c>
      <c r="D15" s="160">
        <f>SUM(D7:D14)</f>
        <v>6473336</v>
      </c>
      <c r="E15" s="160">
        <f>SUM(E7:E14)</f>
        <v>6368664</v>
      </c>
      <c r="F15" s="160">
        <f>SUM(F7:F14)</f>
        <v>6194340</v>
      </c>
      <c r="G15" s="160">
        <f t="shared" si="0"/>
        <v>76721</v>
      </c>
      <c r="H15" s="147" t="str">
        <f t="shared" si="1"/>
        <v>1,2%</v>
      </c>
      <c r="I15" s="139" t="s">
        <v>140</v>
      </c>
      <c r="J15" s="45"/>
      <c r="K15" s="45"/>
      <c r="L15" s="45"/>
      <c r="M15" s="45"/>
      <c r="N15" s="45"/>
      <c r="O15" s="45"/>
    </row>
    <row r="16" spans="1:15" ht="15" customHeight="1" x14ac:dyDescent="0.25">
      <c r="A16" s="32" t="s">
        <v>50</v>
      </c>
      <c r="B16" s="55"/>
      <c r="C16" s="161"/>
      <c r="D16" s="161"/>
      <c r="E16" s="161"/>
      <c r="F16" s="158"/>
      <c r="G16" s="159">
        <f t="shared" si="0"/>
        <v>0</v>
      </c>
      <c r="H16" s="145" t="str">
        <f t="shared" si="1"/>
        <v/>
      </c>
      <c r="I16" s="148"/>
    </row>
    <row r="17" spans="1:15" ht="15" customHeight="1" x14ac:dyDescent="0.25">
      <c r="A17" s="131" t="s">
        <v>50</v>
      </c>
      <c r="B17" s="143" t="s">
        <v>0</v>
      </c>
      <c r="C17" s="154">
        <v>1219627</v>
      </c>
      <c r="D17" s="155">
        <v>1213750</v>
      </c>
      <c r="E17" s="155">
        <v>1230242</v>
      </c>
      <c r="F17" s="64">
        <v>1237948</v>
      </c>
      <c r="G17" s="156">
        <f t="shared" si="0"/>
        <v>5877</v>
      </c>
      <c r="H17" s="144" t="str">
        <f t="shared" si="1"/>
        <v>0,5%</v>
      </c>
      <c r="I17" s="139"/>
      <c r="J17" s="137"/>
      <c r="K17" s="137"/>
      <c r="L17" s="137"/>
      <c r="M17" s="137"/>
      <c r="N17" s="137"/>
      <c r="O17" s="137"/>
    </row>
    <row r="18" spans="1:15" ht="15" customHeight="1" x14ac:dyDescent="0.25">
      <c r="A18" s="131" t="s">
        <v>50</v>
      </c>
      <c r="B18" s="149" t="s">
        <v>1</v>
      </c>
      <c r="C18" s="157">
        <v>384313</v>
      </c>
      <c r="D18" s="158">
        <v>366679</v>
      </c>
      <c r="E18" s="158">
        <v>377100</v>
      </c>
      <c r="F18" s="65">
        <v>370903</v>
      </c>
      <c r="G18" s="159">
        <f t="shared" si="0"/>
        <v>17634</v>
      </c>
      <c r="H18" s="145" t="str">
        <f t="shared" si="1"/>
        <v>4,8%</v>
      </c>
      <c r="I18" s="148"/>
      <c r="J18" s="137"/>
      <c r="K18" s="137"/>
      <c r="L18" s="137"/>
      <c r="M18" s="137"/>
      <c r="N18" s="137"/>
      <c r="O18" s="137"/>
    </row>
    <row r="19" spans="1:15" ht="15" customHeight="1" x14ac:dyDescent="0.25">
      <c r="A19" s="131" t="s">
        <v>50</v>
      </c>
      <c r="B19" s="143" t="s">
        <v>2</v>
      </c>
      <c r="C19" s="154">
        <v>240627</v>
      </c>
      <c r="D19" s="155">
        <v>199241</v>
      </c>
      <c r="E19" s="155">
        <v>214395</v>
      </c>
      <c r="F19" s="64">
        <v>215747</v>
      </c>
      <c r="G19" s="156">
        <f t="shared" si="0"/>
        <v>41386</v>
      </c>
      <c r="H19" s="144" t="str">
        <f t="shared" si="1"/>
        <v>20,8%▲</v>
      </c>
      <c r="I19" s="139"/>
      <c r="J19" s="137"/>
      <c r="K19" s="137"/>
      <c r="L19" s="137"/>
      <c r="M19" s="137"/>
      <c r="N19" s="137"/>
      <c r="O19" s="137"/>
    </row>
    <row r="20" spans="1:15" ht="15" customHeight="1" x14ac:dyDescent="0.25">
      <c r="A20" s="131" t="s">
        <v>50</v>
      </c>
      <c r="B20" s="149" t="s">
        <v>3</v>
      </c>
      <c r="C20" s="157"/>
      <c r="D20" s="158"/>
      <c r="E20" s="158"/>
      <c r="F20" s="158"/>
      <c r="G20" s="159">
        <f t="shared" si="0"/>
        <v>0</v>
      </c>
      <c r="H20" s="145" t="str">
        <f t="shared" si="1"/>
        <v/>
      </c>
      <c r="I20" s="148"/>
      <c r="J20" s="137"/>
      <c r="K20" s="137"/>
      <c r="L20" s="137"/>
      <c r="M20" s="137"/>
      <c r="N20" s="137"/>
      <c r="O20" s="137"/>
    </row>
    <row r="21" spans="1:15" ht="15" customHeight="1" x14ac:dyDescent="0.25">
      <c r="A21" s="131" t="s">
        <v>50</v>
      </c>
      <c r="B21" s="143" t="s">
        <v>4</v>
      </c>
      <c r="C21" s="154"/>
      <c r="D21" s="155"/>
      <c r="E21" s="155"/>
      <c r="F21" s="155"/>
      <c r="G21" s="156">
        <f t="shared" si="0"/>
        <v>0</v>
      </c>
      <c r="H21" s="144" t="str">
        <f t="shared" si="1"/>
        <v/>
      </c>
      <c r="I21" s="139"/>
      <c r="J21" s="137"/>
      <c r="K21" s="137"/>
      <c r="L21" s="137"/>
      <c r="M21" s="137"/>
      <c r="N21" s="137"/>
      <c r="O21" s="137"/>
    </row>
    <row r="22" spans="1:15" ht="15" customHeight="1" x14ac:dyDescent="0.25">
      <c r="A22" s="131" t="s">
        <v>50</v>
      </c>
      <c r="B22" s="149" t="s">
        <v>5</v>
      </c>
      <c r="C22" s="157">
        <v>-36291</v>
      </c>
      <c r="D22" s="158">
        <v>-40530</v>
      </c>
      <c r="E22" s="158">
        <v>-38047</v>
      </c>
      <c r="F22" s="65">
        <v>-39224</v>
      </c>
      <c r="G22" s="159">
        <f t="shared" si="0"/>
        <v>4239</v>
      </c>
      <c r="H22" s="145" t="str">
        <f t="shared" si="1"/>
        <v>-10,5%▼</v>
      </c>
      <c r="I22" s="148"/>
      <c r="J22" s="137"/>
      <c r="K22" s="137"/>
      <c r="L22" s="137"/>
      <c r="M22" s="137"/>
      <c r="N22" s="137"/>
      <c r="O22" s="137"/>
    </row>
    <row r="23" spans="1:15" ht="15" customHeight="1" x14ac:dyDescent="0.25">
      <c r="A23" s="131" t="s">
        <v>50</v>
      </c>
      <c r="B23" s="143" t="s">
        <v>6</v>
      </c>
      <c r="C23" s="154"/>
      <c r="D23" s="155"/>
      <c r="E23" s="155"/>
      <c r="F23" s="155"/>
      <c r="G23" s="156">
        <f t="shared" si="0"/>
        <v>0</v>
      </c>
      <c r="H23" s="144" t="str">
        <f t="shared" si="1"/>
        <v/>
      </c>
      <c r="I23" s="139"/>
      <c r="J23" s="137"/>
      <c r="K23" s="137"/>
      <c r="L23" s="137"/>
      <c r="M23" s="137"/>
      <c r="N23" s="137"/>
      <c r="O23" s="137"/>
    </row>
    <row r="24" spans="1:15" ht="15" customHeight="1" x14ac:dyDescent="0.25">
      <c r="A24" s="131" t="s">
        <v>50</v>
      </c>
      <c r="B24" s="149" t="s">
        <v>7</v>
      </c>
      <c r="C24" s="157"/>
      <c r="D24" s="158"/>
      <c r="E24" s="158">
        <v>-17</v>
      </c>
      <c r="F24" s="158">
        <v>-11</v>
      </c>
      <c r="G24" s="159">
        <f t="shared" si="0"/>
        <v>0</v>
      </c>
      <c r="H24" s="145" t="str">
        <f t="shared" si="1"/>
        <v/>
      </c>
      <c r="I24" s="148"/>
      <c r="J24" s="137"/>
      <c r="K24" s="137"/>
      <c r="L24" s="137"/>
      <c r="M24" s="137"/>
      <c r="N24" s="137"/>
      <c r="O24" s="137"/>
    </row>
    <row r="25" spans="1:15" s="46" customFormat="1" ht="15" customHeight="1" x14ac:dyDescent="0.25">
      <c r="A25" s="134" t="s">
        <v>50</v>
      </c>
      <c r="B25" s="146" t="s">
        <v>8</v>
      </c>
      <c r="C25" s="160">
        <f>SUM(C17:C24)</f>
        <v>1808276</v>
      </c>
      <c r="D25" s="160">
        <f>SUM(D17:D24)</f>
        <v>1739140</v>
      </c>
      <c r="E25" s="160">
        <f>SUM(E17:E24)</f>
        <v>1783673</v>
      </c>
      <c r="F25" s="160">
        <f>SUM(F17:F24)</f>
        <v>1785363</v>
      </c>
      <c r="G25" s="160">
        <f t="shared" si="0"/>
        <v>69136</v>
      </c>
      <c r="H25" s="147" t="str">
        <f t="shared" si="1"/>
        <v>4,0%</v>
      </c>
      <c r="I25" s="139"/>
      <c r="J25" s="45"/>
      <c r="K25" s="45"/>
      <c r="L25" s="45"/>
      <c r="M25" s="45"/>
      <c r="N25" s="45"/>
      <c r="O25" s="45"/>
    </row>
    <row r="26" spans="1:15" ht="15" customHeight="1" x14ac:dyDescent="0.25">
      <c r="A26" s="32" t="s">
        <v>51</v>
      </c>
      <c r="B26" s="55"/>
      <c r="C26" s="161"/>
      <c r="D26" s="161"/>
      <c r="E26" s="161"/>
      <c r="F26" s="158"/>
      <c r="G26" s="159">
        <f t="shared" si="0"/>
        <v>0</v>
      </c>
      <c r="H26" s="145" t="str">
        <f t="shared" si="1"/>
        <v/>
      </c>
      <c r="I26" s="148"/>
    </row>
    <row r="27" spans="1:15" ht="15" customHeight="1" x14ac:dyDescent="0.25">
      <c r="A27" s="131" t="s">
        <v>51</v>
      </c>
      <c r="B27" s="143" t="s">
        <v>0</v>
      </c>
      <c r="C27" s="154">
        <v>1227280</v>
      </c>
      <c r="D27" s="155">
        <v>1215801</v>
      </c>
      <c r="E27" s="155">
        <v>1222629</v>
      </c>
      <c r="F27" s="64">
        <v>1214298</v>
      </c>
      <c r="G27" s="156">
        <f t="shared" si="0"/>
        <v>11479</v>
      </c>
      <c r="H27" s="144" t="str">
        <f t="shared" si="1"/>
        <v>0,9%</v>
      </c>
      <c r="I27" s="139"/>
      <c r="J27" s="137"/>
      <c r="K27" s="137"/>
      <c r="L27" s="137"/>
      <c r="M27" s="137"/>
      <c r="N27" s="137"/>
      <c r="O27" s="137"/>
    </row>
    <row r="28" spans="1:15" ht="15" customHeight="1" x14ac:dyDescent="0.25">
      <c r="A28" s="131" t="s">
        <v>51</v>
      </c>
      <c r="B28" s="149" t="s">
        <v>1</v>
      </c>
      <c r="C28" s="157">
        <v>403832</v>
      </c>
      <c r="D28" s="158">
        <v>383895</v>
      </c>
      <c r="E28" s="158">
        <v>372170</v>
      </c>
      <c r="F28" s="65">
        <v>366469</v>
      </c>
      <c r="G28" s="159">
        <f t="shared" si="0"/>
        <v>19937</v>
      </c>
      <c r="H28" s="145" t="str">
        <f t="shared" si="1"/>
        <v>5,2%</v>
      </c>
      <c r="I28" s="148"/>
      <c r="J28" s="137"/>
      <c r="K28" s="137"/>
      <c r="L28" s="137"/>
      <c r="M28" s="137"/>
      <c r="N28" s="137"/>
      <c r="O28" s="137"/>
    </row>
    <row r="29" spans="1:15" ht="15" customHeight="1" x14ac:dyDescent="0.25">
      <c r="A29" s="131" t="s">
        <v>51</v>
      </c>
      <c r="B29" s="143" t="s">
        <v>2</v>
      </c>
      <c r="C29" s="154">
        <v>201989</v>
      </c>
      <c r="D29" s="155">
        <v>162225</v>
      </c>
      <c r="E29" s="155">
        <v>167200</v>
      </c>
      <c r="F29" s="64">
        <v>188672</v>
      </c>
      <c r="G29" s="156">
        <f t="shared" si="0"/>
        <v>39764</v>
      </c>
      <c r="H29" s="144" t="str">
        <f t="shared" si="1"/>
        <v>24,5%▲</v>
      </c>
      <c r="I29" s="139" t="s">
        <v>117</v>
      </c>
      <c r="J29" s="137"/>
      <c r="K29" s="137"/>
      <c r="L29" s="137"/>
      <c r="M29" s="137"/>
      <c r="N29" s="137"/>
      <c r="O29" s="137"/>
    </row>
    <row r="30" spans="1:15" ht="15" customHeight="1" x14ac:dyDescent="0.25">
      <c r="A30" s="131" t="s">
        <v>51</v>
      </c>
      <c r="B30" s="149" t="s">
        <v>3</v>
      </c>
      <c r="C30" s="157"/>
      <c r="D30" s="158"/>
      <c r="E30" s="158"/>
      <c r="F30" s="158"/>
      <c r="G30" s="159">
        <f t="shared" si="0"/>
        <v>0</v>
      </c>
      <c r="H30" s="145" t="str">
        <f t="shared" si="1"/>
        <v/>
      </c>
      <c r="I30" s="148"/>
      <c r="J30" s="137"/>
      <c r="K30" s="137"/>
      <c r="L30" s="137"/>
      <c r="M30" s="137"/>
      <c r="N30" s="137"/>
      <c r="O30" s="137"/>
    </row>
    <row r="31" spans="1:15" ht="15" customHeight="1" x14ac:dyDescent="0.25">
      <c r="A31" s="131" t="s">
        <v>51</v>
      </c>
      <c r="B31" s="143" t="s">
        <v>4</v>
      </c>
      <c r="C31" s="154"/>
      <c r="D31" s="155"/>
      <c r="E31" s="155"/>
      <c r="F31" s="155"/>
      <c r="G31" s="156">
        <f t="shared" si="0"/>
        <v>0</v>
      </c>
      <c r="H31" s="144" t="str">
        <f t="shared" si="1"/>
        <v/>
      </c>
      <c r="I31" s="139"/>
      <c r="J31" s="137"/>
      <c r="K31" s="137"/>
      <c r="L31" s="137"/>
      <c r="M31" s="137"/>
      <c r="N31" s="137"/>
      <c r="O31" s="137"/>
    </row>
    <row r="32" spans="1:15" ht="15" customHeight="1" x14ac:dyDescent="0.25">
      <c r="A32" s="131" t="s">
        <v>51</v>
      </c>
      <c r="B32" s="149" t="s">
        <v>5</v>
      </c>
      <c r="C32" s="157">
        <v>-30709</v>
      </c>
      <c r="D32" s="158">
        <v>-33633</v>
      </c>
      <c r="E32" s="158">
        <v>-33134</v>
      </c>
      <c r="F32" s="65">
        <v>-31726</v>
      </c>
      <c r="G32" s="159">
        <f t="shared" si="0"/>
        <v>2924</v>
      </c>
      <c r="H32" s="145" t="str">
        <f t="shared" si="1"/>
        <v>-8,7%▼</v>
      </c>
      <c r="I32" s="148"/>
      <c r="J32" s="137"/>
      <c r="K32" s="137"/>
      <c r="L32" s="137"/>
      <c r="M32" s="137"/>
      <c r="N32" s="137"/>
      <c r="O32" s="137"/>
    </row>
    <row r="33" spans="1:15" ht="15" customHeight="1" x14ac:dyDescent="0.25">
      <c r="A33" s="131" t="s">
        <v>51</v>
      </c>
      <c r="B33" s="143" t="s">
        <v>6</v>
      </c>
      <c r="C33" s="154">
        <v>-1295</v>
      </c>
      <c r="D33" s="155">
        <v>-505</v>
      </c>
      <c r="E33" s="155"/>
      <c r="F33" s="155"/>
      <c r="G33" s="156">
        <f t="shared" si="0"/>
        <v>-790</v>
      </c>
      <c r="H33" s="144" t="str">
        <f t="shared" si="1"/>
        <v>156,4%▲</v>
      </c>
      <c r="I33" s="139" t="s">
        <v>118</v>
      </c>
      <c r="J33" s="137"/>
      <c r="K33" s="137"/>
      <c r="L33" s="137"/>
      <c r="M33" s="137"/>
      <c r="N33" s="137"/>
      <c r="O33" s="137"/>
    </row>
    <row r="34" spans="1:15" ht="15" customHeight="1" x14ac:dyDescent="0.25">
      <c r="A34" s="131" t="s">
        <v>51</v>
      </c>
      <c r="B34" s="149" t="s">
        <v>7</v>
      </c>
      <c r="C34" s="157"/>
      <c r="D34" s="158"/>
      <c r="E34" s="158"/>
      <c r="F34" s="158"/>
      <c r="G34" s="159">
        <f t="shared" si="0"/>
        <v>0</v>
      </c>
      <c r="H34" s="145" t="str">
        <f t="shared" si="1"/>
        <v/>
      </c>
      <c r="I34" s="148"/>
      <c r="J34" s="137"/>
      <c r="K34" s="137"/>
      <c r="L34" s="137"/>
      <c r="M34" s="137"/>
      <c r="N34" s="137"/>
      <c r="O34" s="137"/>
    </row>
    <row r="35" spans="1:15" s="46" customFormat="1" ht="15" customHeight="1" x14ac:dyDescent="0.25">
      <c r="A35" s="134" t="s">
        <v>51</v>
      </c>
      <c r="B35" s="146" t="s">
        <v>8</v>
      </c>
      <c r="C35" s="160">
        <f>SUM(C27:C34)</f>
        <v>1801097</v>
      </c>
      <c r="D35" s="160">
        <f>SUM(D27:D34)</f>
        <v>1727783</v>
      </c>
      <c r="E35" s="160">
        <f>SUM(E27:E34)</f>
        <v>1728865</v>
      </c>
      <c r="F35" s="160">
        <f>SUM(F27:F34)</f>
        <v>1737713</v>
      </c>
      <c r="G35" s="160">
        <f t="shared" si="0"/>
        <v>73314</v>
      </c>
      <c r="H35" s="147" t="str">
        <f t="shared" si="1"/>
        <v>4,2%</v>
      </c>
      <c r="I35" s="139"/>
      <c r="J35" s="45"/>
      <c r="K35" s="45"/>
      <c r="L35" s="45"/>
      <c r="M35" s="45"/>
      <c r="N35" s="45"/>
      <c r="O35" s="45"/>
    </row>
    <row r="36" spans="1:15" ht="15" customHeight="1" x14ac:dyDescent="0.25">
      <c r="A36" s="32" t="s">
        <v>52</v>
      </c>
      <c r="B36" s="55"/>
      <c r="C36" s="161"/>
      <c r="D36" s="161"/>
      <c r="E36" s="161"/>
      <c r="F36" s="158"/>
      <c r="G36" s="159">
        <f t="shared" si="0"/>
        <v>0</v>
      </c>
      <c r="H36" s="145" t="str">
        <f t="shared" si="1"/>
        <v/>
      </c>
      <c r="I36" s="148"/>
    </row>
    <row r="37" spans="1:15" ht="15" customHeight="1" x14ac:dyDescent="0.25">
      <c r="A37" s="131" t="s">
        <v>52</v>
      </c>
      <c r="B37" s="143" t="s">
        <v>0</v>
      </c>
      <c r="C37" s="154">
        <v>1012524</v>
      </c>
      <c r="D37" s="155">
        <v>1002811</v>
      </c>
      <c r="E37" s="155">
        <v>995038</v>
      </c>
      <c r="F37" s="64">
        <v>995531.34769100265</v>
      </c>
      <c r="G37" s="156">
        <f t="shared" si="0"/>
        <v>9713</v>
      </c>
      <c r="H37" s="144" t="str">
        <f t="shared" si="1"/>
        <v>1,0%</v>
      </c>
      <c r="I37" s="139"/>
      <c r="J37" s="137"/>
      <c r="K37" s="137"/>
      <c r="L37" s="137"/>
      <c r="M37" s="137"/>
      <c r="N37" s="137"/>
      <c r="O37" s="137"/>
    </row>
    <row r="38" spans="1:15" ht="15" customHeight="1" x14ac:dyDescent="0.25">
      <c r="A38" s="131" t="s">
        <v>52</v>
      </c>
      <c r="B38" s="149" t="s">
        <v>1</v>
      </c>
      <c r="C38" s="157">
        <v>276939</v>
      </c>
      <c r="D38" s="158">
        <v>284177</v>
      </c>
      <c r="E38" s="158">
        <v>295071</v>
      </c>
      <c r="F38" s="65">
        <v>273363.3803248934</v>
      </c>
      <c r="G38" s="159">
        <f t="shared" si="0"/>
        <v>-7238</v>
      </c>
      <c r="H38" s="145" t="str">
        <f t="shared" si="1"/>
        <v>-2,5%</v>
      </c>
      <c r="I38" s="148"/>
      <c r="J38" s="137"/>
      <c r="K38" s="137"/>
      <c r="L38" s="137"/>
      <c r="M38" s="137"/>
      <c r="N38" s="137"/>
      <c r="O38" s="137"/>
    </row>
    <row r="39" spans="1:15" ht="15" customHeight="1" x14ac:dyDescent="0.25">
      <c r="A39" s="131" t="s">
        <v>52</v>
      </c>
      <c r="B39" s="143" t="s">
        <v>2</v>
      </c>
      <c r="C39" s="154">
        <v>182080</v>
      </c>
      <c r="D39" s="155">
        <v>156373</v>
      </c>
      <c r="E39" s="155">
        <v>162491</v>
      </c>
      <c r="F39" s="64">
        <v>143596.51666951907</v>
      </c>
      <c r="G39" s="156">
        <f t="shared" ref="G39:G85" si="2">IF(ISERROR(C39- D39)=TRUE,"",C39 - D39)</f>
        <v>25707</v>
      </c>
      <c r="H39" s="144" t="str">
        <f t="shared" ref="H39:H85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16,4%▲</v>
      </c>
      <c r="I39" s="182" t="s">
        <v>159</v>
      </c>
      <c r="J39" s="137"/>
      <c r="K39" s="137"/>
      <c r="L39" s="137"/>
      <c r="M39" s="137"/>
      <c r="N39" s="137"/>
      <c r="O39" s="137"/>
    </row>
    <row r="40" spans="1:15" ht="15" customHeight="1" x14ac:dyDescent="0.25">
      <c r="A40" s="131" t="s">
        <v>52</v>
      </c>
      <c r="B40" s="149" t="s">
        <v>3</v>
      </c>
      <c r="C40" s="157"/>
      <c r="D40" s="158"/>
      <c r="E40" s="158">
        <v>0</v>
      </c>
      <c r="F40" s="158"/>
      <c r="G40" s="159">
        <f t="shared" si="2"/>
        <v>0</v>
      </c>
      <c r="H40" s="145" t="str">
        <f t="shared" si="3"/>
        <v/>
      </c>
      <c r="I40" s="148"/>
      <c r="J40" s="137"/>
      <c r="K40" s="137"/>
      <c r="L40" s="137"/>
      <c r="M40" s="137"/>
      <c r="N40" s="137"/>
      <c r="O40" s="137"/>
    </row>
    <row r="41" spans="1:15" ht="15" customHeight="1" x14ac:dyDescent="0.25">
      <c r="A41" s="131" t="s">
        <v>52</v>
      </c>
      <c r="B41" s="143" t="s">
        <v>4</v>
      </c>
      <c r="C41" s="154"/>
      <c r="D41" s="155"/>
      <c r="E41" s="155">
        <v>0</v>
      </c>
      <c r="F41" s="155"/>
      <c r="G41" s="156">
        <f t="shared" si="2"/>
        <v>0</v>
      </c>
      <c r="H41" s="144" t="str">
        <f t="shared" si="3"/>
        <v/>
      </c>
      <c r="I41" s="139"/>
      <c r="J41" s="137"/>
      <c r="K41" s="137"/>
      <c r="L41" s="137"/>
      <c r="M41" s="137"/>
      <c r="N41" s="137"/>
      <c r="O41" s="137"/>
    </row>
    <row r="42" spans="1:15" ht="15" customHeight="1" x14ac:dyDescent="0.25">
      <c r="A42" s="131" t="s">
        <v>52</v>
      </c>
      <c r="B42" s="149" t="s">
        <v>5</v>
      </c>
      <c r="C42" s="157">
        <v>-24012</v>
      </c>
      <c r="D42" s="158">
        <v>-26781</v>
      </c>
      <c r="E42" s="158">
        <v>-25045</v>
      </c>
      <c r="F42" s="65">
        <v>-27294.784832458794</v>
      </c>
      <c r="G42" s="159">
        <f t="shared" si="2"/>
        <v>2769</v>
      </c>
      <c r="H42" s="145" t="str">
        <f t="shared" si="3"/>
        <v>-10,3%▼</v>
      </c>
      <c r="I42" s="152" t="s">
        <v>160</v>
      </c>
      <c r="J42" s="137"/>
      <c r="K42" s="137"/>
      <c r="L42" s="137"/>
      <c r="M42" s="137"/>
      <c r="N42" s="137"/>
      <c r="O42" s="137"/>
    </row>
    <row r="43" spans="1:15" ht="15" customHeight="1" x14ac:dyDescent="0.25">
      <c r="A43" s="131" t="s">
        <v>52</v>
      </c>
      <c r="B43" s="143" t="s">
        <v>6</v>
      </c>
      <c r="C43" s="154">
        <v>-438</v>
      </c>
      <c r="D43" s="162">
        <v>-1405</v>
      </c>
      <c r="E43" s="162">
        <v>-5095</v>
      </c>
      <c r="F43" s="155">
        <v>-7625.4830827027508</v>
      </c>
      <c r="G43" s="156">
        <f t="shared" si="2"/>
        <v>967</v>
      </c>
      <c r="H43" s="144" t="str">
        <f t="shared" si="3"/>
        <v>-68,8%▼</v>
      </c>
      <c r="I43" s="139" t="s">
        <v>149</v>
      </c>
      <c r="J43" s="137"/>
      <c r="K43" s="137"/>
      <c r="L43" s="137"/>
      <c r="M43" s="137"/>
      <c r="N43" s="137"/>
      <c r="O43" s="137"/>
    </row>
    <row r="44" spans="1:15" ht="15" customHeight="1" x14ac:dyDescent="0.25">
      <c r="A44" s="131" t="s">
        <v>52</v>
      </c>
      <c r="B44" s="149" t="s">
        <v>7</v>
      </c>
      <c r="C44" s="157"/>
      <c r="D44" s="158"/>
      <c r="E44" s="158">
        <v>0</v>
      </c>
      <c r="F44" s="158"/>
      <c r="G44" s="159">
        <f t="shared" si="2"/>
        <v>0</v>
      </c>
      <c r="H44" s="145" t="str">
        <f t="shared" si="3"/>
        <v/>
      </c>
      <c r="I44" s="148"/>
      <c r="J44" s="137"/>
      <c r="K44" s="137"/>
      <c r="L44" s="137"/>
      <c r="M44" s="137"/>
      <c r="N44" s="137"/>
      <c r="O44" s="137"/>
    </row>
    <row r="45" spans="1:15" s="46" customFormat="1" ht="15" customHeight="1" x14ac:dyDescent="0.25">
      <c r="A45" s="134" t="s">
        <v>52</v>
      </c>
      <c r="B45" s="146" t="s">
        <v>8</v>
      </c>
      <c r="C45" s="160">
        <f>SUM(C37:C44)</f>
        <v>1447093</v>
      </c>
      <c r="D45" s="160">
        <f>SUM(D37:D44)</f>
        <v>1415175</v>
      </c>
      <c r="E45" s="160">
        <f>SUM(E37:E44)</f>
        <v>1422460</v>
      </c>
      <c r="F45" s="160">
        <f>SUM(F37:F44)</f>
        <v>1377570.9767702534</v>
      </c>
      <c r="G45" s="160">
        <f t="shared" si="2"/>
        <v>31918</v>
      </c>
      <c r="H45" s="147" t="str">
        <f t="shared" si="3"/>
        <v>2,3%</v>
      </c>
      <c r="I45" s="139"/>
      <c r="J45" s="45"/>
      <c r="K45" s="45"/>
      <c r="L45" s="45"/>
      <c r="M45" s="45"/>
      <c r="N45" s="45"/>
      <c r="O45" s="45"/>
    </row>
    <row r="46" spans="1:15" ht="15" customHeight="1" x14ac:dyDescent="0.25">
      <c r="A46" s="32" t="s">
        <v>53</v>
      </c>
      <c r="B46" s="55"/>
      <c r="C46" s="161"/>
      <c r="D46" s="161"/>
      <c r="E46" s="161"/>
      <c r="F46" s="158"/>
      <c r="G46" s="159">
        <f t="shared" si="2"/>
        <v>0</v>
      </c>
      <c r="H46" s="145" t="str">
        <f t="shared" si="3"/>
        <v/>
      </c>
      <c r="I46" s="148"/>
    </row>
    <row r="47" spans="1:15" ht="15" customHeight="1" x14ac:dyDescent="0.25">
      <c r="A47" s="131" t="s">
        <v>53</v>
      </c>
      <c r="B47" s="143" t="s">
        <v>0</v>
      </c>
      <c r="C47" s="154">
        <v>1082911</v>
      </c>
      <c r="D47" s="155">
        <v>1089352</v>
      </c>
      <c r="E47" s="155">
        <v>1078356</v>
      </c>
      <c r="F47" s="64">
        <v>1041651.0157507614</v>
      </c>
      <c r="G47" s="156">
        <f t="shared" si="2"/>
        <v>-6441</v>
      </c>
      <c r="H47" s="144" t="str">
        <f t="shared" si="3"/>
        <v>-0,6%</v>
      </c>
      <c r="I47" s="139"/>
      <c r="J47" s="137"/>
      <c r="K47" s="137"/>
      <c r="L47" s="137"/>
      <c r="M47" s="137"/>
      <c r="N47" s="137"/>
      <c r="O47" s="137"/>
    </row>
    <row r="48" spans="1:15" ht="15" customHeight="1" x14ac:dyDescent="0.25">
      <c r="A48" s="131" t="s">
        <v>53</v>
      </c>
      <c r="B48" s="149" t="s">
        <v>1</v>
      </c>
      <c r="C48" s="157">
        <v>581037</v>
      </c>
      <c r="D48" s="158">
        <v>531487</v>
      </c>
      <c r="E48" s="158">
        <v>512229</v>
      </c>
      <c r="F48" s="65">
        <v>474713.51728001185</v>
      </c>
      <c r="G48" s="159">
        <f t="shared" si="2"/>
        <v>49550</v>
      </c>
      <c r="H48" s="145" t="str">
        <f t="shared" si="3"/>
        <v>9,3%▲</v>
      </c>
      <c r="I48" s="152" t="s">
        <v>161</v>
      </c>
      <c r="J48" s="137"/>
      <c r="K48" s="137"/>
      <c r="L48" s="137"/>
      <c r="M48" s="137"/>
      <c r="N48" s="137"/>
      <c r="O48" s="137"/>
    </row>
    <row r="49" spans="1:15" ht="15" customHeight="1" x14ac:dyDescent="0.25">
      <c r="A49" s="131" t="s">
        <v>53</v>
      </c>
      <c r="B49" s="143" t="s">
        <v>2</v>
      </c>
      <c r="C49" s="154">
        <v>171004</v>
      </c>
      <c r="D49" s="155">
        <v>175095</v>
      </c>
      <c r="E49" s="155">
        <v>188396</v>
      </c>
      <c r="F49" s="64">
        <v>203174.85587589056</v>
      </c>
      <c r="G49" s="156">
        <f t="shared" si="2"/>
        <v>-4091</v>
      </c>
      <c r="H49" s="144" t="str">
        <f t="shared" si="3"/>
        <v>-2,3%</v>
      </c>
      <c r="I49" s="139"/>
      <c r="J49" s="137"/>
      <c r="K49" s="137"/>
      <c r="L49" s="137"/>
      <c r="M49" s="137"/>
      <c r="N49" s="137"/>
      <c r="O49" s="137"/>
    </row>
    <row r="50" spans="1:15" ht="15" customHeight="1" x14ac:dyDescent="0.25">
      <c r="A50" s="131" t="s">
        <v>53</v>
      </c>
      <c r="B50" s="149" t="s">
        <v>3</v>
      </c>
      <c r="C50" s="157"/>
      <c r="D50" s="158"/>
      <c r="E50" s="158">
        <v>0</v>
      </c>
      <c r="F50" s="158"/>
      <c r="G50" s="159">
        <f t="shared" si="2"/>
        <v>0</v>
      </c>
      <c r="H50" s="145" t="str">
        <f t="shared" si="3"/>
        <v/>
      </c>
      <c r="I50" s="148"/>
      <c r="J50" s="137"/>
      <c r="K50" s="137"/>
      <c r="L50" s="137"/>
      <c r="M50" s="137"/>
      <c r="N50" s="137"/>
      <c r="O50" s="137"/>
    </row>
    <row r="51" spans="1:15" ht="15" customHeight="1" x14ac:dyDescent="0.25">
      <c r="A51" s="131" t="s">
        <v>53</v>
      </c>
      <c r="B51" s="143" t="s">
        <v>4</v>
      </c>
      <c r="C51" s="154"/>
      <c r="D51" s="155"/>
      <c r="E51" s="155">
        <v>0</v>
      </c>
      <c r="F51" s="155"/>
      <c r="G51" s="156">
        <f t="shared" si="2"/>
        <v>0</v>
      </c>
      <c r="H51" s="144" t="str">
        <f t="shared" si="3"/>
        <v/>
      </c>
      <c r="I51" s="139"/>
      <c r="J51" s="137"/>
      <c r="K51" s="137"/>
      <c r="L51" s="137"/>
      <c r="M51" s="137"/>
      <c r="N51" s="137"/>
      <c r="O51" s="137"/>
    </row>
    <row r="52" spans="1:15" ht="15" customHeight="1" x14ac:dyDescent="0.25">
      <c r="A52" s="131" t="s">
        <v>53</v>
      </c>
      <c r="B52" s="149" t="s">
        <v>5</v>
      </c>
      <c r="C52" s="157">
        <v>-80114</v>
      </c>
      <c r="D52" s="158">
        <v>-71863</v>
      </c>
      <c r="E52" s="158">
        <v>-58984</v>
      </c>
      <c r="F52" s="65">
        <v>-78639.584170672213</v>
      </c>
      <c r="G52" s="159">
        <f t="shared" si="2"/>
        <v>-8251</v>
      </c>
      <c r="H52" s="145" t="str">
        <f t="shared" si="3"/>
        <v>11,5%▲</v>
      </c>
      <c r="I52" s="152" t="s">
        <v>162</v>
      </c>
      <c r="J52" s="137"/>
      <c r="K52" s="137"/>
      <c r="L52" s="137"/>
      <c r="M52" s="137"/>
      <c r="N52" s="137"/>
      <c r="O52" s="137"/>
    </row>
    <row r="53" spans="1:15" ht="15" customHeight="1" x14ac:dyDescent="0.25">
      <c r="A53" s="131" t="s">
        <v>53</v>
      </c>
      <c r="B53" s="143" t="s">
        <v>6</v>
      </c>
      <c r="C53" s="154">
        <v>-681</v>
      </c>
      <c r="D53" s="155">
        <v>-1499</v>
      </c>
      <c r="E53" s="155">
        <v>-3956</v>
      </c>
      <c r="F53" s="155">
        <v>-3285.9555672972483</v>
      </c>
      <c r="G53" s="156">
        <f t="shared" si="2"/>
        <v>818</v>
      </c>
      <c r="H53" s="144" t="str">
        <f t="shared" si="3"/>
        <v>-54,6%▼</v>
      </c>
      <c r="I53" s="139" t="s">
        <v>149</v>
      </c>
      <c r="J53" s="137"/>
      <c r="K53" s="137"/>
      <c r="L53" s="137"/>
      <c r="M53" s="137"/>
      <c r="N53" s="137"/>
      <c r="O53" s="137"/>
    </row>
    <row r="54" spans="1:15" ht="15" customHeight="1" x14ac:dyDescent="0.25">
      <c r="A54" s="131" t="s">
        <v>53</v>
      </c>
      <c r="B54" s="149" t="s">
        <v>7</v>
      </c>
      <c r="C54" s="157"/>
      <c r="D54" s="158"/>
      <c r="E54" s="158">
        <v>0</v>
      </c>
      <c r="F54" s="158">
        <v>-16</v>
      </c>
      <c r="G54" s="159">
        <f t="shared" si="2"/>
        <v>0</v>
      </c>
      <c r="H54" s="145" t="str">
        <f t="shared" si="3"/>
        <v/>
      </c>
      <c r="I54" s="148"/>
      <c r="J54" s="137"/>
      <c r="K54" s="137"/>
      <c r="L54" s="137"/>
      <c r="M54" s="137"/>
      <c r="N54" s="137"/>
      <c r="O54" s="137"/>
    </row>
    <row r="55" spans="1:15" s="46" customFormat="1" ht="15" customHeight="1" x14ac:dyDescent="0.25">
      <c r="A55" s="134" t="s">
        <v>53</v>
      </c>
      <c r="B55" s="146" t="s">
        <v>8</v>
      </c>
      <c r="C55" s="160">
        <f>SUM(C47:C54)</f>
        <v>1754157</v>
      </c>
      <c r="D55" s="160">
        <f>SUM(D47:D54)</f>
        <v>1722572</v>
      </c>
      <c r="E55" s="160">
        <f>SUM(E47:E54)</f>
        <v>1716041</v>
      </c>
      <c r="F55" s="160">
        <f>SUM(F47:F54)</f>
        <v>1637597.8491686943</v>
      </c>
      <c r="G55" s="160">
        <f t="shared" si="2"/>
        <v>31585</v>
      </c>
      <c r="H55" s="147" t="str">
        <f t="shared" si="3"/>
        <v>1,8%</v>
      </c>
      <c r="I55" s="139"/>
      <c r="J55" s="45"/>
      <c r="K55" s="45"/>
      <c r="L55" s="45"/>
      <c r="M55" s="45"/>
      <c r="N55" s="45"/>
      <c r="O55" s="45"/>
    </row>
    <row r="56" spans="1:15" ht="15" customHeight="1" x14ac:dyDescent="0.25">
      <c r="A56" s="32" t="s">
        <v>54</v>
      </c>
      <c r="B56" s="55"/>
      <c r="C56" s="161"/>
      <c r="D56" s="161"/>
      <c r="E56" s="161"/>
      <c r="F56" s="158"/>
      <c r="G56" s="159">
        <f t="shared" si="2"/>
        <v>0</v>
      </c>
      <c r="H56" s="145" t="str">
        <f t="shared" si="3"/>
        <v/>
      </c>
      <c r="I56" s="148"/>
    </row>
    <row r="57" spans="1:15" ht="15" customHeight="1" x14ac:dyDescent="0.25">
      <c r="A57" s="131" t="s">
        <v>54</v>
      </c>
      <c r="B57" s="143" t="s">
        <v>0</v>
      </c>
      <c r="C57" s="154">
        <v>76764</v>
      </c>
      <c r="D57" s="155">
        <v>76385</v>
      </c>
      <c r="E57" s="155">
        <v>71037</v>
      </c>
      <c r="F57" s="64">
        <v>61635</v>
      </c>
      <c r="G57" s="156">
        <f t="shared" si="2"/>
        <v>379</v>
      </c>
      <c r="H57" s="144" t="str">
        <f t="shared" si="3"/>
        <v>0,5%</v>
      </c>
      <c r="I57" s="139"/>
      <c r="J57" s="137"/>
      <c r="K57" s="137"/>
      <c r="L57" s="137"/>
      <c r="M57" s="137"/>
      <c r="N57" s="137"/>
      <c r="O57" s="137"/>
    </row>
    <row r="58" spans="1:15" ht="15" customHeight="1" x14ac:dyDescent="0.25">
      <c r="A58" s="131" t="s">
        <v>54</v>
      </c>
      <c r="B58" s="149" t="s">
        <v>1</v>
      </c>
      <c r="C58" s="157">
        <v>4090</v>
      </c>
      <c r="D58" s="158">
        <v>5219</v>
      </c>
      <c r="E58" s="158">
        <v>7304</v>
      </c>
      <c r="F58" s="65">
        <v>8279</v>
      </c>
      <c r="G58" s="159">
        <f t="shared" si="2"/>
        <v>-1129</v>
      </c>
      <c r="H58" s="145" t="str">
        <f t="shared" si="3"/>
        <v>-21,6%▼</v>
      </c>
      <c r="I58" s="148"/>
      <c r="J58" s="137"/>
      <c r="K58" s="137"/>
      <c r="L58" s="137"/>
      <c r="M58" s="137"/>
      <c r="N58" s="137"/>
      <c r="O58" s="137"/>
    </row>
    <row r="59" spans="1:15" ht="15" customHeight="1" x14ac:dyDescent="0.25">
      <c r="A59" s="131" t="s">
        <v>54</v>
      </c>
      <c r="B59" s="143" t="s">
        <v>2</v>
      </c>
      <c r="C59" s="154">
        <v>14284</v>
      </c>
      <c r="D59" s="155">
        <v>15111</v>
      </c>
      <c r="E59" s="155">
        <v>18524</v>
      </c>
      <c r="F59" s="64">
        <v>16642</v>
      </c>
      <c r="G59" s="156">
        <f t="shared" si="2"/>
        <v>-827</v>
      </c>
      <c r="H59" s="144" t="str">
        <f t="shared" si="3"/>
        <v>-5,5%</v>
      </c>
      <c r="I59" s="139"/>
      <c r="J59" s="137"/>
      <c r="K59" s="137"/>
      <c r="L59" s="137"/>
      <c r="M59" s="137"/>
      <c r="N59" s="137"/>
      <c r="O59" s="137"/>
    </row>
    <row r="60" spans="1:15" ht="15" customHeight="1" x14ac:dyDescent="0.25">
      <c r="A60" s="131" t="s">
        <v>54</v>
      </c>
      <c r="B60" s="149" t="s">
        <v>3</v>
      </c>
      <c r="C60" s="157"/>
      <c r="D60" s="158"/>
      <c r="E60" s="158"/>
      <c r="F60" s="158"/>
      <c r="G60" s="159">
        <f t="shared" si="2"/>
        <v>0</v>
      </c>
      <c r="H60" s="145" t="str">
        <f t="shared" si="3"/>
        <v/>
      </c>
      <c r="I60" s="148"/>
      <c r="J60" s="137"/>
      <c r="K60" s="137"/>
      <c r="L60" s="137"/>
      <c r="M60" s="137"/>
      <c r="N60" s="137"/>
      <c r="O60" s="137"/>
    </row>
    <row r="61" spans="1:15" ht="15" customHeight="1" x14ac:dyDescent="0.25">
      <c r="A61" s="131" t="s">
        <v>54</v>
      </c>
      <c r="B61" s="143" t="s">
        <v>4</v>
      </c>
      <c r="C61" s="154"/>
      <c r="D61" s="155"/>
      <c r="E61" s="155"/>
      <c r="F61" s="155"/>
      <c r="G61" s="156">
        <f t="shared" si="2"/>
        <v>0</v>
      </c>
      <c r="H61" s="144" t="str">
        <f t="shared" si="3"/>
        <v/>
      </c>
      <c r="I61" s="139"/>
      <c r="J61" s="137"/>
      <c r="K61" s="137"/>
      <c r="L61" s="137"/>
      <c r="M61" s="137"/>
      <c r="N61" s="137"/>
      <c r="O61" s="137"/>
    </row>
    <row r="62" spans="1:15" ht="15" customHeight="1" x14ac:dyDescent="0.25">
      <c r="A62" s="131" t="s">
        <v>54</v>
      </c>
      <c r="B62" s="149" t="s">
        <v>5</v>
      </c>
      <c r="C62" s="157">
        <v>-18313</v>
      </c>
      <c r="D62" s="158">
        <v>-20758</v>
      </c>
      <c r="E62" s="158">
        <v>-14435</v>
      </c>
      <c r="F62" s="65">
        <v>-4727</v>
      </c>
      <c r="G62" s="159">
        <f t="shared" si="2"/>
        <v>2445</v>
      </c>
      <c r="H62" s="145" t="str">
        <f t="shared" si="3"/>
        <v>-11,8%▼</v>
      </c>
      <c r="I62" s="148"/>
      <c r="J62" s="137"/>
      <c r="K62" s="137"/>
      <c r="L62" s="137"/>
      <c r="M62" s="137"/>
      <c r="N62" s="137"/>
      <c r="O62" s="137"/>
    </row>
    <row r="63" spans="1:15" ht="15" customHeight="1" x14ac:dyDescent="0.25">
      <c r="A63" s="131" t="s">
        <v>54</v>
      </c>
      <c r="B63" s="143" t="s">
        <v>6</v>
      </c>
      <c r="C63" s="154"/>
      <c r="D63" s="155"/>
      <c r="E63" s="155"/>
      <c r="F63" s="155"/>
      <c r="G63" s="156">
        <f t="shared" si="2"/>
        <v>0</v>
      </c>
      <c r="H63" s="144" t="str">
        <f t="shared" si="3"/>
        <v/>
      </c>
      <c r="I63" s="139"/>
      <c r="J63" s="137"/>
      <c r="K63" s="137"/>
      <c r="L63" s="137"/>
      <c r="M63" s="137"/>
      <c r="N63" s="137"/>
      <c r="O63" s="137"/>
    </row>
    <row r="64" spans="1:15" ht="15" customHeight="1" x14ac:dyDescent="0.25">
      <c r="A64" s="131" t="s">
        <v>54</v>
      </c>
      <c r="B64" s="149" t="s">
        <v>7</v>
      </c>
      <c r="C64" s="157"/>
      <c r="D64" s="158"/>
      <c r="E64" s="158"/>
      <c r="F64" s="158"/>
      <c r="G64" s="159">
        <f t="shared" si="2"/>
        <v>0</v>
      </c>
      <c r="H64" s="145" t="str">
        <f t="shared" si="3"/>
        <v/>
      </c>
      <c r="I64" s="148"/>
      <c r="J64" s="137"/>
      <c r="K64" s="137"/>
      <c r="L64" s="137"/>
      <c r="M64" s="137"/>
      <c r="N64" s="137"/>
      <c r="O64" s="137"/>
    </row>
    <row r="65" spans="1:15" s="46" customFormat="1" ht="15" customHeight="1" x14ac:dyDescent="0.25">
      <c r="A65" s="134" t="s">
        <v>54</v>
      </c>
      <c r="B65" s="146" t="s">
        <v>8</v>
      </c>
      <c r="C65" s="160">
        <f>SUM(C57:C64)</f>
        <v>76825</v>
      </c>
      <c r="D65" s="160">
        <f>SUM(D57:D64)</f>
        <v>75957</v>
      </c>
      <c r="E65" s="160">
        <f>SUM(E57:E64)</f>
        <v>82430</v>
      </c>
      <c r="F65" s="160">
        <f>SUM(F57:F64)</f>
        <v>81829</v>
      </c>
      <c r="G65" s="160">
        <f t="shared" si="2"/>
        <v>868</v>
      </c>
      <c r="H65" s="147" t="str">
        <f t="shared" si="3"/>
        <v>1,1%</v>
      </c>
      <c r="I65" s="139"/>
      <c r="J65" s="45"/>
      <c r="K65" s="45"/>
      <c r="L65" s="45"/>
      <c r="M65" s="45"/>
      <c r="N65" s="45"/>
      <c r="O65" s="45"/>
    </row>
    <row r="66" spans="1:15" s="46" customFormat="1" ht="15" customHeight="1" x14ac:dyDescent="0.25">
      <c r="A66" s="32" t="s">
        <v>95</v>
      </c>
      <c r="B66" s="106"/>
      <c r="C66" s="163"/>
      <c r="D66" s="165"/>
      <c r="E66" s="165"/>
      <c r="F66" s="165"/>
      <c r="G66" s="159">
        <f t="shared" ref="G66:G74" si="4">IF(ISERROR(C66- D66)=TRUE,"",C66 - D66)</f>
        <v>0</v>
      </c>
      <c r="H66" s="145" t="str">
        <f t="shared" ref="H66:H74" si="5">IF(ISERROR((((C66- D66)/D66)*100)=TRUE),"",IF((((C66- D66)/D66)*100)&lt;-7,FIXED(((C66- D66)/D66)*100, 1,TRUE) &amp;"%" &amp; "▼",IF((((C66- D66)/D66)*100)&gt;7,FIXED(((C66- D66)/D66)*100, 1,TRUE) &amp;"%" &amp;"▲",FIXED(((C66- D66)/D66)*100, 1,TRUE)&amp;"%")))</f>
        <v/>
      </c>
      <c r="I66" s="148"/>
      <c r="J66" s="45"/>
      <c r="K66" s="45"/>
      <c r="L66" s="45"/>
      <c r="M66" s="45"/>
      <c r="N66" s="45"/>
      <c r="O66" s="45"/>
    </row>
    <row r="67" spans="1:15" s="46" customFormat="1" ht="15" customHeight="1" x14ac:dyDescent="0.25">
      <c r="A67" s="181" t="s">
        <v>95</v>
      </c>
      <c r="B67" s="143" t="s">
        <v>0</v>
      </c>
      <c r="C67" s="166"/>
      <c r="D67" s="167"/>
      <c r="E67" s="167"/>
      <c r="F67" s="167"/>
      <c r="G67" s="156">
        <f t="shared" si="4"/>
        <v>0</v>
      </c>
      <c r="H67" s="144" t="str">
        <f t="shared" si="5"/>
        <v/>
      </c>
      <c r="I67" s="139"/>
      <c r="J67" s="45"/>
      <c r="K67" s="45"/>
      <c r="L67" s="45"/>
      <c r="M67" s="45"/>
      <c r="N67" s="45"/>
      <c r="O67" s="45"/>
    </row>
    <row r="68" spans="1:15" s="46" customFormat="1" ht="15" customHeight="1" x14ac:dyDescent="0.25">
      <c r="A68" s="181" t="s">
        <v>95</v>
      </c>
      <c r="B68" s="149" t="s">
        <v>1</v>
      </c>
      <c r="C68" s="164"/>
      <c r="D68" s="165"/>
      <c r="E68" s="165"/>
      <c r="F68" s="165"/>
      <c r="G68" s="159">
        <f t="shared" si="4"/>
        <v>0</v>
      </c>
      <c r="H68" s="145" t="str">
        <f t="shared" si="5"/>
        <v/>
      </c>
      <c r="I68" s="148"/>
      <c r="J68" s="45"/>
      <c r="K68" s="45"/>
      <c r="L68" s="45"/>
      <c r="M68" s="45"/>
      <c r="N68" s="45"/>
      <c r="O68" s="45"/>
    </row>
    <row r="69" spans="1:15" s="46" customFormat="1" ht="15" customHeight="1" x14ac:dyDescent="0.25">
      <c r="A69" s="181" t="s">
        <v>95</v>
      </c>
      <c r="B69" s="143" t="s">
        <v>2</v>
      </c>
      <c r="C69" s="166"/>
      <c r="D69" s="167"/>
      <c r="E69" s="167"/>
      <c r="F69" s="167"/>
      <c r="G69" s="156">
        <f t="shared" si="4"/>
        <v>0</v>
      </c>
      <c r="H69" s="144" t="str">
        <f t="shared" si="5"/>
        <v/>
      </c>
      <c r="I69" s="139"/>
      <c r="J69" s="45"/>
      <c r="K69" s="45"/>
      <c r="L69" s="45"/>
      <c r="M69" s="45"/>
      <c r="N69" s="45"/>
      <c r="O69" s="45"/>
    </row>
    <row r="70" spans="1:15" s="46" customFormat="1" ht="15" customHeight="1" x14ac:dyDescent="0.25">
      <c r="A70" s="181" t="s">
        <v>95</v>
      </c>
      <c r="B70" s="149" t="s">
        <v>3</v>
      </c>
      <c r="C70" s="164"/>
      <c r="D70" s="165"/>
      <c r="E70" s="165"/>
      <c r="F70" s="165"/>
      <c r="G70" s="159">
        <f t="shared" si="4"/>
        <v>0</v>
      </c>
      <c r="H70" s="145" t="str">
        <f t="shared" si="5"/>
        <v/>
      </c>
      <c r="I70" s="148"/>
      <c r="J70" s="45"/>
      <c r="K70" s="45"/>
      <c r="L70" s="45"/>
      <c r="M70" s="45"/>
      <c r="N70" s="45"/>
      <c r="O70" s="45"/>
    </row>
    <row r="71" spans="1:15" s="46" customFormat="1" ht="15" customHeight="1" x14ac:dyDescent="0.25">
      <c r="A71" s="181" t="s">
        <v>95</v>
      </c>
      <c r="B71" s="143" t="s">
        <v>4</v>
      </c>
      <c r="C71" s="166"/>
      <c r="D71" s="167"/>
      <c r="E71" s="167"/>
      <c r="F71" s="167"/>
      <c r="G71" s="156">
        <f t="shared" si="4"/>
        <v>0</v>
      </c>
      <c r="H71" s="144" t="str">
        <f t="shared" si="5"/>
        <v/>
      </c>
      <c r="I71" s="139"/>
      <c r="J71" s="45"/>
      <c r="K71" s="45"/>
      <c r="L71" s="45"/>
      <c r="M71" s="45"/>
      <c r="N71" s="45"/>
      <c r="O71" s="45"/>
    </row>
    <row r="72" spans="1:15" s="46" customFormat="1" ht="15" customHeight="1" x14ac:dyDescent="0.25">
      <c r="A72" s="181" t="s">
        <v>95</v>
      </c>
      <c r="B72" s="149" t="s">
        <v>5</v>
      </c>
      <c r="C72" s="164"/>
      <c r="D72" s="165"/>
      <c r="E72" s="165"/>
      <c r="F72" s="165"/>
      <c r="G72" s="159">
        <f t="shared" si="4"/>
        <v>0</v>
      </c>
      <c r="H72" s="145" t="str">
        <f t="shared" si="5"/>
        <v/>
      </c>
      <c r="I72" s="148"/>
      <c r="J72" s="45"/>
      <c r="K72" s="45"/>
      <c r="L72" s="45"/>
      <c r="M72" s="45"/>
      <c r="N72" s="45"/>
      <c r="O72" s="45"/>
    </row>
    <row r="73" spans="1:15" s="46" customFormat="1" ht="15" customHeight="1" x14ac:dyDescent="0.25">
      <c r="A73" s="181" t="s">
        <v>95</v>
      </c>
      <c r="B73" s="143" t="s">
        <v>6</v>
      </c>
      <c r="C73" s="166"/>
      <c r="D73" s="167"/>
      <c r="E73" s="167"/>
      <c r="F73" s="167"/>
      <c r="G73" s="156">
        <f t="shared" si="4"/>
        <v>0</v>
      </c>
      <c r="H73" s="144" t="str">
        <f t="shared" si="5"/>
        <v/>
      </c>
      <c r="I73" s="139"/>
      <c r="J73" s="45"/>
      <c r="K73" s="45"/>
      <c r="L73" s="45"/>
      <c r="M73" s="45"/>
      <c r="N73" s="45"/>
      <c r="O73" s="45"/>
    </row>
    <row r="74" spans="1:15" s="46" customFormat="1" ht="15" customHeight="1" x14ac:dyDescent="0.25">
      <c r="A74" s="181" t="s">
        <v>95</v>
      </c>
      <c r="B74" s="149" t="s">
        <v>7</v>
      </c>
      <c r="C74" s="164"/>
      <c r="D74" s="165"/>
      <c r="E74" s="165"/>
      <c r="F74" s="165"/>
      <c r="G74" s="159">
        <f t="shared" si="4"/>
        <v>0</v>
      </c>
      <c r="H74" s="145" t="str">
        <f t="shared" si="5"/>
        <v/>
      </c>
      <c r="I74" s="148"/>
      <c r="J74" s="45"/>
      <c r="K74" s="45"/>
      <c r="L74" s="45"/>
      <c r="M74" s="45"/>
      <c r="N74" s="45"/>
      <c r="O74" s="45"/>
    </row>
    <row r="75" spans="1:15" s="46" customFormat="1" ht="15" customHeight="1" x14ac:dyDescent="0.25">
      <c r="A75" s="181" t="s">
        <v>95</v>
      </c>
      <c r="B75" s="146" t="s">
        <v>8</v>
      </c>
      <c r="C75" s="160">
        <f>SUM(C67:C74)</f>
        <v>0</v>
      </c>
      <c r="D75" s="160">
        <f>SUM(D67:D74)</f>
        <v>0</v>
      </c>
      <c r="E75" s="160">
        <f>SUM(E67:E74)</f>
        <v>0</v>
      </c>
      <c r="F75" s="160">
        <f>SUM(F67:F74)</f>
        <v>0</v>
      </c>
      <c r="G75" s="160">
        <f t="shared" ref="G75" si="6">IF(ISERROR(C75- D75)=TRUE,"",C75 - D75)</f>
        <v>0</v>
      </c>
      <c r="H75" s="147" t="str">
        <f t="shared" ref="H75" si="7">IF(ISERROR((((C75- D75)/D75)*100)=TRUE),"",IF((((C75- D75)/D75)*100)&lt;-7,FIXED(((C75- D75)/D75)*100, 1,TRUE) &amp;"%" &amp; "▼",IF((((C75- D75)/D75)*100)&gt;7,FIXED(((C75- D75)/D75)*100, 1,TRUE) &amp;"%" &amp;"▲",FIXED(((C75- D75)/D75)*100, 1,TRUE)&amp;"%")))</f>
        <v/>
      </c>
      <c r="I75" s="139"/>
      <c r="J75" s="45"/>
      <c r="K75" s="45"/>
      <c r="L75" s="45"/>
      <c r="M75" s="45"/>
      <c r="N75" s="45"/>
      <c r="O75" s="45"/>
    </row>
    <row r="76" spans="1:15" ht="15" customHeight="1" x14ac:dyDescent="0.25">
      <c r="A76" s="32" t="s">
        <v>28</v>
      </c>
      <c r="B76" s="55"/>
      <c r="C76" s="161"/>
      <c r="D76" s="161"/>
      <c r="E76" s="161"/>
      <c r="F76" s="158"/>
      <c r="G76" s="159">
        <f t="shared" si="2"/>
        <v>0</v>
      </c>
      <c r="H76" s="145" t="str">
        <f t="shared" si="3"/>
        <v/>
      </c>
      <c r="I76" s="148"/>
    </row>
    <row r="77" spans="1:15" ht="15" customHeight="1" x14ac:dyDescent="0.25">
      <c r="A77" s="131" t="s">
        <v>28</v>
      </c>
      <c r="B77" s="143" t="s">
        <v>0</v>
      </c>
      <c r="C77" s="154"/>
      <c r="D77" s="155"/>
      <c r="E77" s="64"/>
      <c r="F77" s="156"/>
      <c r="G77" s="156">
        <f t="shared" si="2"/>
        <v>0</v>
      </c>
      <c r="H77" s="144" t="str">
        <f t="shared" si="3"/>
        <v/>
      </c>
      <c r="I77" s="139"/>
      <c r="J77" s="137"/>
      <c r="K77" s="137"/>
      <c r="L77" s="137"/>
      <c r="M77" s="137"/>
      <c r="N77" s="137"/>
      <c r="O77" s="137"/>
    </row>
    <row r="78" spans="1:15" ht="15" customHeight="1" x14ac:dyDescent="0.25">
      <c r="A78" s="131" t="s">
        <v>28</v>
      </c>
      <c r="B78" s="149" t="s">
        <v>1</v>
      </c>
      <c r="C78" s="157"/>
      <c r="D78" s="158"/>
      <c r="E78" s="65"/>
      <c r="F78" s="158"/>
      <c r="G78" s="159">
        <f t="shared" si="2"/>
        <v>0</v>
      </c>
      <c r="H78" s="145" t="str">
        <f t="shared" si="3"/>
        <v/>
      </c>
      <c r="I78" s="148"/>
      <c r="J78" s="137"/>
      <c r="K78" s="137"/>
      <c r="L78" s="137"/>
      <c r="M78" s="137"/>
      <c r="N78" s="137"/>
      <c r="O78" s="137"/>
    </row>
    <row r="79" spans="1:15" ht="15" customHeight="1" x14ac:dyDescent="0.25">
      <c r="A79" s="131" t="s">
        <v>28</v>
      </c>
      <c r="B79" s="143" t="s">
        <v>2</v>
      </c>
      <c r="C79" s="154"/>
      <c r="D79" s="155"/>
      <c r="E79" s="64"/>
      <c r="F79" s="156"/>
      <c r="G79" s="156">
        <f t="shared" si="2"/>
        <v>0</v>
      </c>
      <c r="H79" s="144" t="str">
        <f t="shared" si="3"/>
        <v/>
      </c>
      <c r="I79" s="139"/>
      <c r="J79" s="137"/>
      <c r="K79" s="137"/>
      <c r="L79" s="137"/>
      <c r="M79" s="137"/>
      <c r="N79" s="137"/>
      <c r="O79" s="137"/>
    </row>
    <row r="80" spans="1:15" ht="15" customHeight="1" x14ac:dyDescent="0.25">
      <c r="A80" s="131" t="s">
        <v>28</v>
      </c>
      <c r="B80" s="149" t="s">
        <v>3</v>
      </c>
      <c r="C80" s="157"/>
      <c r="D80" s="158"/>
      <c r="E80" s="158"/>
      <c r="F80" s="159"/>
      <c r="G80" s="159">
        <f t="shared" si="2"/>
        <v>0</v>
      </c>
      <c r="H80" s="145" t="str">
        <f t="shared" si="3"/>
        <v/>
      </c>
      <c r="I80" s="148"/>
      <c r="J80" s="137"/>
      <c r="K80" s="137"/>
      <c r="L80" s="137"/>
      <c r="M80" s="137"/>
      <c r="N80" s="137"/>
      <c r="O80" s="137"/>
    </row>
    <row r="81" spans="1:15" ht="15" customHeight="1" x14ac:dyDescent="0.25">
      <c r="A81" s="131" t="s">
        <v>28</v>
      </c>
      <c r="B81" s="143" t="s">
        <v>4</v>
      </c>
      <c r="C81" s="154"/>
      <c r="D81" s="155"/>
      <c r="E81" s="155"/>
      <c r="F81" s="156"/>
      <c r="G81" s="156">
        <f t="shared" si="2"/>
        <v>0</v>
      </c>
      <c r="H81" s="144" t="str">
        <f t="shared" si="3"/>
        <v/>
      </c>
      <c r="I81" s="139"/>
      <c r="J81" s="137"/>
      <c r="K81" s="137"/>
      <c r="L81" s="137"/>
      <c r="M81" s="137"/>
      <c r="N81" s="137"/>
      <c r="O81" s="137"/>
    </row>
    <row r="82" spans="1:15" ht="15" customHeight="1" x14ac:dyDescent="0.25">
      <c r="A82" s="131" t="s">
        <v>28</v>
      </c>
      <c r="B82" s="149" t="s">
        <v>5</v>
      </c>
      <c r="C82" s="157"/>
      <c r="D82" s="158"/>
      <c r="E82" s="65"/>
      <c r="F82" s="158"/>
      <c r="G82" s="159">
        <f t="shared" si="2"/>
        <v>0</v>
      </c>
      <c r="H82" s="145" t="str">
        <f t="shared" si="3"/>
        <v/>
      </c>
      <c r="I82" s="148"/>
      <c r="J82" s="137"/>
      <c r="K82" s="137"/>
      <c r="L82" s="137"/>
      <c r="M82" s="137"/>
      <c r="N82" s="137"/>
      <c r="O82" s="137"/>
    </row>
    <row r="83" spans="1:15" ht="15" customHeight="1" x14ac:dyDescent="0.25">
      <c r="A83" s="131" t="s">
        <v>28</v>
      </c>
      <c r="B83" s="143" t="s">
        <v>6</v>
      </c>
      <c r="C83" s="154"/>
      <c r="D83" s="155"/>
      <c r="E83" s="155"/>
      <c r="F83" s="156"/>
      <c r="G83" s="156">
        <f t="shared" si="2"/>
        <v>0</v>
      </c>
      <c r="H83" s="144" t="str">
        <f t="shared" si="3"/>
        <v/>
      </c>
      <c r="I83" s="139"/>
      <c r="J83" s="137"/>
      <c r="K83" s="137"/>
      <c r="L83" s="137"/>
      <c r="M83" s="137"/>
      <c r="N83" s="137"/>
      <c r="O83" s="137"/>
    </row>
    <row r="84" spans="1:15" ht="15" customHeight="1" x14ac:dyDescent="0.25">
      <c r="A84" s="131" t="s">
        <v>28</v>
      </c>
      <c r="B84" s="149" t="s">
        <v>7</v>
      </c>
      <c r="C84" s="157"/>
      <c r="D84" s="158"/>
      <c r="E84" s="158"/>
      <c r="F84" s="159"/>
      <c r="G84" s="159">
        <f t="shared" si="2"/>
        <v>0</v>
      </c>
      <c r="H84" s="145" t="str">
        <f t="shared" si="3"/>
        <v/>
      </c>
      <c r="I84" s="148"/>
      <c r="J84" s="137"/>
      <c r="K84" s="137"/>
      <c r="L84" s="137"/>
      <c r="M84" s="137"/>
      <c r="N84" s="137"/>
      <c r="O84" s="137"/>
    </row>
    <row r="85" spans="1:15" s="46" customFormat="1" ht="15" customHeight="1" x14ac:dyDescent="0.25">
      <c r="A85" s="134" t="s">
        <v>28</v>
      </c>
      <c r="B85" s="146" t="s">
        <v>8</v>
      </c>
      <c r="C85" s="160">
        <f>SUM(C77:C84)</f>
        <v>0</v>
      </c>
      <c r="D85" s="160">
        <f>SUM(D77:D84)</f>
        <v>0</v>
      </c>
      <c r="E85" s="160">
        <f>SUM(E77:E84)</f>
        <v>0</v>
      </c>
      <c r="F85" s="160">
        <f>SUM(F77:F84)</f>
        <v>0</v>
      </c>
      <c r="G85" s="160">
        <f t="shared" si="2"/>
        <v>0</v>
      </c>
      <c r="H85" s="147" t="str">
        <f t="shared" si="3"/>
        <v/>
      </c>
      <c r="I85" s="139"/>
      <c r="J85" s="45"/>
      <c r="K85" s="45"/>
      <c r="L85" s="45"/>
      <c r="M85" s="45"/>
      <c r="N85" s="45"/>
      <c r="O85" s="45"/>
    </row>
    <row r="86" spans="1:15" ht="15" customHeight="1" x14ac:dyDescent="0.25">
      <c r="C86" s="129"/>
      <c r="D86" s="13"/>
      <c r="E86" s="13"/>
      <c r="F86" s="13"/>
    </row>
    <row r="87" spans="1:15" ht="15" customHeight="1" x14ac:dyDescent="0.25">
      <c r="C87" s="129"/>
      <c r="D87" s="13"/>
      <c r="E87" s="13"/>
      <c r="F87" s="13"/>
    </row>
    <row r="88" spans="1:15" ht="15" customHeight="1" x14ac:dyDescent="0.25">
      <c r="C88" s="129"/>
      <c r="D88" s="13"/>
      <c r="E88" s="13"/>
      <c r="F88" s="13"/>
    </row>
    <row r="89" spans="1:15" ht="15" customHeight="1" x14ac:dyDescent="0.25">
      <c r="C89" s="129"/>
      <c r="D89" s="13"/>
      <c r="E89" s="13"/>
      <c r="F89" s="13"/>
    </row>
    <row r="90" spans="1:15" ht="15" customHeight="1" x14ac:dyDescent="0.25">
      <c r="C90" s="129"/>
      <c r="D90" s="13"/>
      <c r="E90" s="13"/>
      <c r="F90" s="13"/>
    </row>
    <row r="91" spans="1:15" ht="15" customHeight="1" x14ac:dyDescent="0.25">
      <c r="C91" s="129"/>
      <c r="D91" s="13"/>
      <c r="E91" s="13"/>
      <c r="F91" s="13"/>
    </row>
    <row r="92" spans="1:15" ht="15" customHeight="1" x14ac:dyDescent="0.25">
      <c r="C92" s="129"/>
      <c r="D92" s="13"/>
      <c r="E92" s="13"/>
      <c r="F92" s="13"/>
    </row>
    <row r="93" spans="1:15" ht="15" customHeight="1" x14ac:dyDescent="0.25">
      <c r="C93" s="129"/>
      <c r="D93" s="13"/>
      <c r="E93" s="13"/>
      <c r="F93" s="13"/>
    </row>
    <row r="94" spans="1:15" ht="15" customHeight="1" x14ac:dyDescent="0.25">
      <c r="C94" s="129"/>
      <c r="D94" s="13"/>
      <c r="E94" s="13"/>
      <c r="F94" s="13"/>
    </row>
    <row r="95" spans="1:15" ht="15" customHeight="1" x14ac:dyDescent="0.25">
      <c r="C95" s="129"/>
      <c r="D95" s="13"/>
      <c r="E95" s="13"/>
      <c r="F95" s="13"/>
    </row>
    <row r="96" spans="1:15" ht="15" customHeight="1" x14ac:dyDescent="0.25">
      <c r="C96" s="129"/>
      <c r="D96" s="13"/>
      <c r="E96" s="13"/>
      <c r="F96" s="13"/>
    </row>
    <row r="97" spans="3:6" ht="15" customHeight="1" x14ac:dyDescent="0.25">
      <c r="C97" s="129"/>
      <c r="D97" s="13"/>
      <c r="E97" s="13"/>
      <c r="F97" s="13"/>
    </row>
    <row r="98" spans="3:6" ht="15" customHeight="1" x14ac:dyDescent="0.25">
      <c r="C98" s="129"/>
      <c r="D98" s="13"/>
      <c r="E98" s="13"/>
      <c r="F98" s="13"/>
    </row>
    <row r="99" spans="3:6" ht="15" customHeight="1" x14ac:dyDescent="0.25">
      <c r="C99" s="129"/>
      <c r="D99" s="13"/>
      <c r="E99" s="13"/>
      <c r="F99" s="13"/>
    </row>
    <row r="100" spans="3:6" ht="15" customHeight="1" x14ac:dyDescent="0.25">
      <c r="C100" s="129"/>
      <c r="D100" s="13"/>
      <c r="E100" s="13"/>
      <c r="F100" s="13"/>
    </row>
    <row r="101" spans="3:6" ht="15" customHeight="1" x14ac:dyDescent="0.25">
      <c r="C101" s="129"/>
      <c r="D101" s="13"/>
      <c r="E101" s="13"/>
      <c r="F101" s="13"/>
    </row>
    <row r="102" spans="3:6" ht="15" customHeight="1" x14ac:dyDescent="0.25">
      <c r="C102" s="129"/>
      <c r="D102" s="13"/>
      <c r="E102" s="13"/>
      <c r="F102" s="13"/>
    </row>
    <row r="103" spans="3:6" ht="15" customHeight="1" x14ac:dyDescent="0.25">
      <c r="C103" s="129"/>
      <c r="D103" s="13"/>
      <c r="E103" s="13"/>
      <c r="F103" s="13"/>
    </row>
    <row r="104" spans="3:6" ht="15" customHeight="1" x14ac:dyDescent="0.25">
      <c r="C104" s="129"/>
      <c r="D104" s="13"/>
      <c r="E104" s="13"/>
      <c r="F104" s="13"/>
    </row>
    <row r="105" spans="3:6" ht="15" customHeight="1" x14ac:dyDescent="0.25">
      <c r="C105" s="129"/>
      <c r="D105" s="13"/>
      <c r="E105" s="13"/>
      <c r="F105" s="13"/>
    </row>
    <row r="106" spans="3:6" ht="15" customHeight="1" x14ac:dyDescent="0.25">
      <c r="C106" s="129"/>
      <c r="D106" s="13"/>
      <c r="E106" s="13"/>
      <c r="F106" s="13"/>
    </row>
    <row r="107" spans="3:6" ht="15" customHeight="1" x14ac:dyDescent="0.25">
      <c r="C107" s="129"/>
      <c r="D107" s="13"/>
      <c r="E107" s="13"/>
      <c r="F107" s="13"/>
    </row>
    <row r="108" spans="3:6" ht="15" customHeight="1" x14ac:dyDescent="0.25">
      <c r="C108" s="129"/>
      <c r="D108" s="13"/>
      <c r="E108" s="13"/>
      <c r="F108" s="13"/>
    </row>
    <row r="109" spans="3:6" ht="15" customHeight="1" x14ac:dyDescent="0.25">
      <c r="C109" s="129"/>
      <c r="D109" s="13"/>
      <c r="E109" s="13"/>
      <c r="F109" s="13"/>
    </row>
    <row r="110" spans="3:6" ht="15" customHeight="1" x14ac:dyDescent="0.25">
      <c r="C110" s="129"/>
      <c r="D110" s="13"/>
      <c r="E110" s="13"/>
      <c r="F110" s="13"/>
    </row>
    <row r="111" spans="3:6" ht="15" customHeight="1" x14ac:dyDescent="0.25">
      <c r="C111" s="129"/>
      <c r="D111" s="13"/>
      <c r="E111" s="13"/>
      <c r="F111" s="13"/>
    </row>
    <row r="112" spans="3:6" ht="15" customHeight="1" x14ac:dyDescent="0.25">
      <c r="C112" s="129"/>
      <c r="D112" s="13"/>
      <c r="E112" s="13"/>
      <c r="F112" s="13"/>
    </row>
    <row r="113" spans="3:6" ht="15" customHeight="1" x14ac:dyDescent="0.25">
      <c r="C113" s="129"/>
      <c r="D113" s="13"/>
      <c r="E113" s="13"/>
      <c r="F113" s="13"/>
    </row>
    <row r="114" spans="3:6" ht="15" customHeight="1" x14ac:dyDescent="0.25">
      <c r="C114" s="129"/>
      <c r="D114" s="13"/>
      <c r="E114" s="13"/>
      <c r="F114" s="13"/>
    </row>
    <row r="115" spans="3:6" ht="15" customHeight="1" x14ac:dyDescent="0.25">
      <c r="C115" s="129"/>
      <c r="D115" s="13"/>
      <c r="E115" s="13"/>
      <c r="F115" s="13"/>
    </row>
    <row r="116" spans="3:6" ht="15" customHeight="1" x14ac:dyDescent="0.25">
      <c r="C116" s="129"/>
      <c r="D116" s="13"/>
      <c r="E116" s="13"/>
      <c r="F116" s="13"/>
    </row>
    <row r="117" spans="3:6" ht="15" customHeight="1" x14ac:dyDescent="0.25">
      <c r="C117" s="129"/>
      <c r="D117" s="13"/>
      <c r="E117" s="13"/>
      <c r="F117" s="13"/>
    </row>
    <row r="118" spans="3:6" ht="15" customHeight="1" x14ac:dyDescent="0.25">
      <c r="C118" s="129"/>
      <c r="D118" s="13"/>
      <c r="E118" s="13"/>
      <c r="F118" s="13"/>
    </row>
    <row r="119" spans="3:6" ht="15" customHeight="1" x14ac:dyDescent="0.25">
      <c r="C119" s="129"/>
      <c r="D119" s="13"/>
      <c r="E119" s="13"/>
      <c r="F119" s="13"/>
    </row>
    <row r="120" spans="3:6" ht="15" customHeight="1" x14ac:dyDescent="0.25">
      <c r="C120" s="129"/>
      <c r="D120" s="13"/>
      <c r="E120" s="13"/>
      <c r="F120" s="13"/>
    </row>
    <row r="121" spans="3:6" ht="15" customHeight="1" x14ac:dyDescent="0.25">
      <c r="C121" s="129"/>
      <c r="D121" s="13"/>
      <c r="E121" s="13"/>
      <c r="F121" s="13"/>
    </row>
    <row r="122" spans="3:6" ht="15" customHeight="1" x14ac:dyDescent="0.25">
      <c r="C122" s="129"/>
      <c r="D122" s="13"/>
      <c r="E122" s="13"/>
      <c r="F122" s="13"/>
    </row>
    <row r="123" spans="3:6" ht="15" customHeight="1" x14ac:dyDescent="0.25">
      <c r="C123" s="129"/>
      <c r="D123" s="13"/>
      <c r="E123" s="13"/>
      <c r="F123" s="13"/>
    </row>
    <row r="124" spans="3:6" ht="15" customHeight="1" x14ac:dyDescent="0.25">
      <c r="C124" s="129"/>
      <c r="D124" s="13"/>
      <c r="E124" s="13"/>
      <c r="F124" s="13"/>
    </row>
    <row r="125" spans="3:6" ht="15" customHeight="1" x14ac:dyDescent="0.25">
      <c r="C125" s="129"/>
      <c r="D125" s="13"/>
      <c r="E125" s="13"/>
      <c r="F125" s="13"/>
    </row>
    <row r="126" spans="3:6" ht="15" customHeight="1" x14ac:dyDescent="0.25">
      <c r="C126" s="129"/>
      <c r="D126" s="13"/>
      <c r="E126" s="13"/>
      <c r="F126" s="13"/>
    </row>
    <row r="127" spans="3:6" ht="15" customHeight="1" x14ac:dyDescent="0.25">
      <c r="C127" s="129"/>
      <c r="D127" s="13"/>
      <c r="E127" s="13"/>
      <c r="F127" s="13"/>
    </row>
    <row r="128" spans="3:6" ht="15" customHeight="1" x14ac:dyDescent="0.25">
      <c r="C128" s="129"/>
      <c r="D128" s="13"/>
      <c r="E128" s="13"/>
      <c r="F128" s="13"/>
    </row>
    <row r="129" spans="3:6" ht="15" customHeight="1" x14ac:dyDescent="0.25">
      <c r="C129" s="129"/>
      <c r="D129" s="13"/>
      <c r="E129" s="13"/>
      <c r="F129" s="13"/>
    </row>
    <row r="130" spans="3:6" ht="15" customHeight="1" x14ac:dyDescent="0.25">
      <c r="C130" s="129"/>
      <c r="D130" s="13"/>
      <c r="E130" s="13"/>
      <c r="F130" s="13"/>
    </row>
    <row r="131" spans="3:6" ht="15" customHeight="1" x14ac:dyDescent="0.25">
      <c r="C131" s="129"/>
      <c r="D131" s="13"/>
      <c r="E131" s="13"/>
      <c r="F131" s="13"/>
    </row>
    <row r="132" spans="3:6" ht="15" customHeight="1" x14ac:dyDescent="0.25">
      <c r="C132" s="129"/>
      <c r="D132" s="13"/>
      <c r="E132" s="13"/>
      <c r="F132" s="13"/>
    </row>
    <row r="133" spans="3:6" ht="15" customHeight="1" x14ac:dyDescent="0.25">
      <c r="C133" s="129"/>
      <c r="D133" s="13"/>
      <c r="E133" s="13"/>
      <c r="F133" s="13"/>
    </row>
    <row r="134" spans="3:6" ht="15" customHeight="1" x14ac:dyDescent="0.25">
      <c r="C134" s="129"/>
      <c r="D134" s="13"/>
      <c r="E134" s="13"/>
      <c r="F134" s="13"/>
    </row>
    <row r="135" spans="3:6" ht="15" customHeight="1" x14ac:dyDescent="0.25">
      <c r="C135" s="129"/>
      <c r="D135" s="13"/>
      <c r="E135" s="13"/>
      <c r="F135" s="13"/>
    </row>
    <row r="136" spans="3:6" ht="15" customHeight="1" x14ac:dyDescent="0.25">
      <c r="C136" s="129"/>
      <c r="D136" s="13"/>
      <c r="E136" s="13"/>
      <c r="F136" s="13"/>
    </row>
    <row r="137" spans="3:6" ht="15" customHeight="1" x14ac:dyDescent="0.25">
      <c r="C137" s="129"/>
      <c r="D137" s="13"/>
      <c r="E137" s="13"/>
      <c r="F137" s="13"/>
    </row>
    <row r="138" spans="3:6" ht="15" customHeight="1" x14ac:dyDescent="0.25">
      <c r="C138" s="129"/>
      <c r="D138" s="13"/>
      <c r="E138" s="13"/>
      <c r="F138" s="13"/>
    </row>
    <row r="139" spans="3:6" ht="15" customHeight="1" x14ac:dyDescent="0.25">
      <c r="C139" s="129"/>
      <c r="D139" s="13"/>
      <c r="E139" s="13"/>
      <c r="F139" s="13"/>
    </row>
    <row r="140" spans="3:6" ht="15" customHeight="1" x14ac:dyDescent="0.25">
      <c r="C140" s="129"/>
      <c r="D140" s="13"/>
      <c r="E140" s="13"/>
      <c r="F140" s="13"/>
    </row>
    <row r="141" spans="3:6" ht="15" customHeight="1" x14ac:dyDescent="0.25">
      <c r="C141" s="129"/>
      <c r="D141" s="13"/>
      <c r="E141" s="13"/>
      <c r="F141" s="13"/>
    </row>
    <row r="142" spans="3:6" ht="15" customHeight="1" x14ac:dyDescent="0.25">
      <c r="C142" s="129"/>
      <c r="D142" s="13"/>
      <c r="E142" s="13"/>
      <c r="F142" s="13"/>
    </row>
    <row r="143" spans="3:6" ht="15" customHeight="1" x14ac:dyDescent="0.25">
      <c r="C143" s="129"/>
      <c r="D143" s="13"/>
      <c r="E143" s="13"/>
      <c r="F143" s="13"/>
    </row>
    <row r="144" spans="3:6" ht="15" customHeight="1" x14ac:dyDescent="0.25">
      <c r="C144" s="129"/>
      <c r="D144" s="13"/>
      <c r="E144" s="13"/>
      <c r="F144" s="13"/>
    </row>
    <row r="145" spans="3:6" ht="15" customHeight="1" x14ac:dyDescent="0.25">
      <c r="C145" s="129"/>
      <c r="D145" s="13"/>
      <c r="E145" s="13"/>
      <c r="F145" s="13"/>
    </row>
    <row r="146" spans="3:6" ht="15" customHeight="1" x14ac:dyDescent="0.25">
      <c r="C146" s="129"/>
      <c r="D146" s="13"/>
      <c r="E146" s="13"/>
      <c r="F146" s="13"/>
    </row>
    <row r="147" spans="3:6" ht="15" customHeight="1" x14ac:dyDescent="0.25">
      <c r="C147" s="129"/>
      <c r="D147" s="13"/>
      <c r="E147" s="13"/>
      <c r="F147" s="13"/>
    </row>
    <row r="148" spans="3:6" ht="15" customHeight="1" x14ac:dyDescent="0.25">
      <c r="C148" s="129"/>
      <c r="D148" s="13"/>
      <c r="E148" s="13"/>
      <c r="F148" s="13"/>
    </row>
    <row r="149" spans="3:6" ht="15" customHeight="1" x14ac:dyDescent="0.25">
      <c r="C149" s="129"/>
      <c r="D149" s="13"/>
      <c r="E149" s="13"/>
      <c r="F149" s="13"/>
    </row>
    <row r="150" spans="3:6" ht="15" customHeight="1" x14ac:dyDescent="0.25">
      <c r="C150" s="129"/>
      <c r="D150" s="13"/>
      <c r="E150" s="13"/>
      <c r="F150" s="13"/>
    </row>
    <row r="151" spans="3:6" ht="15" customHeight="1" x14ac:dyDescent="0.25">
      <c r="C151" s="129"/>
      <c r="D151" s="13"/>
      <c r="E151" s="13"/>
      <c r="F151" s="13"/>
    </row>
    <row r="152" spans="3:6" ht="15" customHeight="1" x14ac:dyDescent="0.25">
      <c r="C152" s="129"/>
      <c r="D152" s="13"/>
      <c r="E152" s="13"/>
      <c r="F152" s="13"/>
    </row>
    <row r="153" spans="3:6" ht="15" customHeight="1" x14ac:dyDescent="0.25">
      <c r="C153" s="129"/>
      <c r="D153" s="13"/>
      <c r="E153" s="13"/>
      <c r="F153" s="13"/>
    </row>
    <row r="154" spans="3:6" ht="15" customHeight="1" x14ac:dyDescent="0.25">
      <c r="C154" s="129"/>
      <c r="D154" s="13"/>
      <c r="E154" s="13"/>
      <c r="F154" s="13"/>
    </row>
    <row r="155" spans="3:6" ht="15" customHeight="1" x14ac:dyDescent="0.25">
      <c r="C155" s="129"/>
      <c r="D155" s="13"/>
      <c r="E155" s="13"/>
      <c r="F155" s="13"/>
    </row>
    <row r="156" spans="3:6" ht="15" customHeight="1" x14ac:dyDescent="0.25">
      <c r="C156" s="129"/>
      <c r="D156" s="13"/>
      <c r="E156" s="13"/>
      <c r="F156" s="13"/>
    </row>
    <row r="157" spans="3:6" ht="15" customHeight="1" x14ac:dyDescent="0.25">
      <c r="C157" s="129"/>
      <c r="D157" s="13"/>
      <c r="E157" s="13"/>
      <c r="F157" s="13"/>
    </row>
    <row r="158" spans="3:6" ht="15" customHeight="1" x14ac:dyDescent="0.25">
      <c r="C158" s="129"/>
      <c r="D158" s="13"/>
      <c r="E158" s="13"/>
      <c r="F158" s="13"/>
    </row>
    <row r="159" spans="3:6" ht="15" customHeight="1" x14ac:dyDescent="0.25">
      <c r="C159" s="129"/>
      <c r="D159" s="13"/>
      <c r="E159" s="13"/>
      <c r="F159" s="13"/>
    </row>
    <row r="160" spans="3:6" ht="15" customHeight="1" x14ac:dyDescent="0.25">
      <c r="C160" s="129"/>
      <c r="D160" s="13"/>
      <c r="E160" s="13"/>
      <c r="F160" s="13"/>
    </row>
    <row r="161" spans="3:6" ht="15" customHeight="1" x14ac:dyDescent="0.25">
      <c r="C161" s="129"/>
      <c r="D161" s="13"/>
      <c r="E161" s="13"/>
      <c r="F161" s="13"/>
    </row>
    <row r="162" spans="3:6" ht="15" customHeight="1" x14ac:dyDescent="0.25">
      <c r="C162" s="129"/>
      <c r="D162" s="13"/>
      <c r="E162" s="13"/>
      <c r="F162" s="13"/>
    </row>
    <row r="163" spans="3:6" ht="15" customHeight="1" x14ac:dyDescent="0.25">
      <c r="C163" s="129"/>
      <c r="D163" s="13"/>
      <c r="E163" s="13"/>
      <c r="F163" s="13"/>
    </row>
    <row r="164" spans="3:6" ht="15" customHeight="1" x14ac:dyDescent="0.25">
      <c r="C164" s="129"/>
      <c r="D164" s="13"/>
      <c r="E164" s="13"/>
      <c r="F164" s="13"/>
    </row>
    <row r="165" spans="3:6" ht="15" customHeight="1" x14ac:dyDescent="0.25">
      <c r="C165" s="129"/>
      <c r="D165" s="13"/>
      <c r="E165" s="13"/>
      <c r="F165" s="13"/>
    </row>
    <row r="166" spans="3:6" ht="15" customHeight="1" x14ac:dyDescent="0.25">
      <c r="C166" s="129"/>
      <c r="D166" s="13"/>
      <c r="E166" s="13"/>
      <c r="F166" s="13"/>
    </row>
    <row r="167" spans="3:6" ht="15" customHeight="1" x14ac:dyDescent="0.25">
      <c r="C167" s="129"/>
      <c r="D167" s="13"/>
      <c r="E167" s="13"/>
      <c r="F167" s="13"/>
    </row>
    <row r="168" spans="3:6" ht="15" customHeight="1" x14ac:dyDescent="0.25">
      <c r="C168" s="129"/>
      <c r="D168" s="13"/>
      <c r="E168" s="13"/>
      <c r="F168" s="13"/>
    </row>
    <row r="169" spans="3:6" ht="15" customHeight="1" x14ac:dyDescent="0.25">
      <c r="C169" s="129"/>
      <c r="D169" s="13"/>
      <c r="E169" s="13"/>
      <c r="F169" s="13"/>
    </row>
    <row r="170" spans="3:6" ht="15" customHeight="1" x14ac:dyDescent="0.25">
      <c r="C170" s="129"/>
      <c r="D170" s="13"/>
      <c r="E170" s="13"/>
      <c r="F170" s="13"/>
    </row>
    <row r="171" spans="3:6" ht="15" customHeight="1" x14ac:dyDescent="0.25">
      <c r="C171" s="129"/>
      <c r="D171" s="13"/>
      <c r="E171" s="13"/>
      <c r="F171" s="13"/>
    </row>
    <row r="172" spans="3:6" ht="15" customHeight="1" x14ac:dyDescent="0.25">
      <c r="C172" s="129"/>
      <c r="D172" s="13"/>
      <c r="E172" s="13"/>
      <c r="F172" s="13"/>
    </row>
    <row r="173" spans="3:6" ht="15" customHeight="1" x14ac:dyDescent="0.25">
      <c r="C173" s="129"/>
      <c r="D173" s="13"/>
      <c r="E173" s="13"/>
      <c r="F173" s="13"/>
    </row>
    <row r="174" spans="3:6" ht="15" customHeight="1" x14ac:dyDescent="0.25">
      <c r="C174" s="129"/>
      <c r="D174" s="13"/>
      <c r="E174" s="13"/>
      <c r="F174" s="13"/>
    </row>
    <row r="175" spans="3:6" ht="15" customHeight="1" x14ac:dyDescent="0.25">
      <c r="C175" s="129"/>
      <c r="D175" s="13"/>
      <c r="E175" s="13"/>
      <c r="F175" s="13"/>
    </row>
    <row r="176" spans="3:6" ht="15" customHeight="1" x14ac:dyDescent="0.25">
      <c r="C176" s="129"/>
      <c r="D176" s="13"/>
      <c r="E176" s="13"/>
      <c r="F176" s="13"/>
    </row>
    <row r="177" spans="3:6" ht="15" customHeight="1" x14ac:dyDescent="0.25">
      <c r="C177" s="129"/>
      <c r="D177" s="13"/>
      <c r="E177" s="13"/>
      <c r="F177" s="13"/>
    </row>
    <row r="178" spans="3:6" ht="15" customHeight="1" x14ac:dyDescent="0.25">
      <c r="C178" s="129"/>
      <c r="D178" s="13"/>
      <c r="E178" s="13"/>
      <c r="F178" s="13"/>
    </row>
    <row r="179" spans="3:6" ht="15" customHeight="1" x14ac:dyDescent="0.25">
      <c r="C179" s="129"/>
      <c r="D179" s="13"/>
      <c r="E179" s="13"/>
      <c r="F179" s="13"/>
    </row>
    <row r="180" spans="3:6" ht="15" customHeight="1" x14ac:dyDescent="0.25">
      <c r="C180" s="129"/>
      <c r="D180" s="13"/>
      <c r="E180" s="13"/>
      <c r="F180" s="13"/>
    </row>
    <row r="181" spans="3:6" ht="15" customHeight="1" x14ac:dyDescent="0.25">
      <c r="C181" s="129"/>
      <c r="D181" s="13"/>
      <c r="E181" s="13"/>
      <c r="F181" s="13"/>
    </row>
    <row r="182" spans="3:6" ht="15" customHeight="1" x14ac:dyDescent="0.25">
      <c r="C182" s="129"/>
      <c r="D182" s="13"/>
      <c r="E182" s="13"/>
      <c r="F182" s="13"/>
    </row>
    <row r="183" spans="3:6" ht="15" customHeight="1" x14ac:dyDescent="0.25">
      <c r="C183" s="129"/>
      <c r="D183" s="13"/>
      <c r="E183" s="13"/>
      <c r="F183" s="13"/>
    </row>
    <row r="184" spans="3:6" ht="15" customHeight="1" x14ac:dyDescent="0.25">
      <c r="C184" s="129"/>
      <c r="D184" s="13"/>
      <c r="E184" s="13"/>
      <c r="F184" s="13"/>
    </row>
    <row r="185" spans="3:6" ht="15" customHeight="1" x14ac:dyDescent="0.25">
      <c r="C185" s="129"/>
      <c r="D185" s="13"/>
      <c r="E185" s="13"/>
      <c r="F185" s="13"/>
    </row>
    <row r="186" spans="3:6" ht="15" customHeight="1" x14ac:dyDescent="0.25">
      <c r="C186" s="129"/>
      <c r="D186" s="13"/>
      <c r="E186" s="13"/>
      <c r="F186" s="13"/>
    </row>
    <row r="187" spans="3:6" ht="15" customHeight="1" x14ac:dyDescent="0.25">
      <c r="C187" s="129"/>
      <c r="D187" s="13"/>
      <c r="E187" s="13"/>
      <c r="F187" s="13"/>
    </row>
    <row r="188" spans="3:6" ht="15" customHeight="1" x14ac:dyDescent="0.25">
      <c r="C188" s="129"/>
      <c r="D188" s="13"/>
      <c r="E188" s="13"/>
      <c r="F188" s="13"/>
    </row>
    <row r="189" spans="3:6" ht="15" customHeight="1" x14ac:dyDescent="0.25">
      <c r="C189" s="129"/>
      <c r="D189" s="13"/>
      <c r="E189" s="13"/>
      <c r="F189" s="13"/>
    </row>
    <row r="190" spans="3:6" ht="15" customHeight="1" x14ac:dyDescent="0.25">
      <c r="C190" s="129"/>
      <c r="D190" s="13"/>
      <c r="E190" s="13"/>
      <c r="F190" s="13"/>
    </row>
    <row r="191" spans="3:6" ht="15" customHeight="1" x14ac:dyDescent="0.25">
      <c r="C191" s="129"/>
      <c r="D191" s="13"/>
      <c r="E191" s="13"/>
      <c r="F191" s="13"/>
    </row>
    <row r="192" spans="3:6" ht="15" customHeight="1" x14ac:dyDescent="0.25">
      <c r="C192" s="129"/>
      <c r="D192" s="13"/>
      <c r="E192" s="13"/>
      <c r="F192" s="13"/>
    </row>
    <row r="193" spans="3:6" ht="15" customHeight="1" x14ac:dyDescent="0.25">
      <c r="C193" s="129"/>
      <c r="D193" s="13"/>
      <c r="E193" s="13"/>
      <c r="F193" s="13"/>
    </row>
    <row r="194" spans="3:6" ht="15" customHeight="1" x14ac:dyDescent="0.25">
      <c r="C194" s="129"/>
      <c r="D194" s="13"/>
      <c r="E194" s="13"/>
      <c r="F194" s="13"/>
    </row>
    <row r="195" spans="3:6" ht="15" customHeight="1" x14ac:dyDescent="0.25">
      <c r="C195" s="129"/>
      <c r="D195" s="13"/>
      <c r="E195" s="13"/>
      <c r="F195" s="13"/>
    </row>
    <row r="196" spans="3:6" ht="15" customHeight="1" x14ac:dyDescent="0.25">
      <c r="C196" s="129"/>
      <c r="D196" s="13"/>
      <c r="E196" s="13"/>
      <c r="F196" s="13"/>
    </row>
    <row r="197" spans="3:6" ht="15" customHeight="1" x14ac:dyDescent="0.25">
      <c r="C197" s="129"/>
      <c r="D197" s="13"/>
      <c r="E197" s="13"/>
      <c r="F197" s="13"/>
    </row>
    <row r="198" spans="3:6" ht="15" customHeight="1" x14ac:dyDescent="0.25">
      <c r="C198" s="129"/>
      <c r="D198" s="13"/>
      <c r="E198" s="13"/>
      <c r="F198" s="13"/>
    </row>
    <row r="199" spans="3:6" ht="15" customHeight="1" x14ac:dyDescent="0.25">
      <c r="C199" s="129"/>
      <c r="D199" s="13"/>
      <c r="E199" s="13"/>
      <c r="F199" s="13"/>
    </row>
    <row r="200" spans="3:6" ht="15" customHeight="1" x14ac:dyDescent="0.25">
      <c r="C200" s="129"/>
      <c r="D200" s="13"/>
      <c r="E200" s="13"/>
      <c r="F200" s="13"/>
    </row>
    <row r="201" spans="3:6" ht="15" customHeight="1" x14ac:dyDescent="0.25">
      <c r="C201" s="129"/>
      <c r="D201" s="13"/>
      <c r="E201" s="13"/>
      <c r="F201" s="13"/>
    </row>
    <row r="202" spans="3:6" ht="15" customHeight="1" x14ac:dyDescent="0.25">
      <c r="C202" s="129"/>
      <c r="D202" s="13"/>
      <c r="E202" s="13"/>
      <c r="F202" s="13"/>
    </row>
    <row r="203" spans="3:6" ht="15" customHeight="1" x14ac:dyDescent="0.25">
      <c r="C203" s="129"/>
      <c r="D203" s="13"/>
      <c r="E203" s="13"/>
      <c r="F203" s="13"/>
    </row>
    <row r="204" spans="3:6" ht="15" customHeight="1" x14ac:dyDescent="0.25">
      <c r="C204" s="129"/>
      <c r="D204" s="13"/>
      <c r="E204" s="13"/>
      <c r="F204" s="13"/>
    </row>
    <row r="205" spans="3:6" ht="15" customHeight="1" x14ac:dyDescent="0.25">
      <c r="C205" s="129"/>
      <c r="D205" s="13"/>
      <c r="E205" s="13"/>
      <c r="F205" s="13"/>
    </row>
    <row r="206" spans="3:6" ht="15" customHeight="1" x14ac:dyDescent="0.25">
      <c r="C206" s="129"/>
      <c r="D206" s="13"/>
      <c r="E206" s="13"/>
      <c r="F206" s="13"/>
    </row>
    <row r="207" spans="3:6" ht="15" customHeight="1" x14ac:dyDescent="0.25">
      <c r="C207" s="129"/>
      <c r="D207" s="13"/>
      <c r="E207" s="13"/>
      <c r="F207" s="13"/>
    </row>
    <row r="208" spans="3:6" ht="15" customHeight="1" x14ac:dyDescent="0.25">
      <c r="C208" s="129"/>
      <c r="D208" s="13"/>
      <c r="E208" s="13"/>
      <c r="F208" s="13"/>
    </row>
    <row r="209" spans="3:6" ht="15" customHeight="1" x14ac:dyDescent="0.25">
      <c r="C209" s="129"/>
      <c r="D209" s="13"/>
      <c r="E209" s="13"/>
      <c r="F209" s="13"/>
    </row>
    <row r="210" spans="3:6" ht="15" customHeight="1" x14ac:dyDescent="0.25">
      <c r="C210" s="129"/>
      <c r="D210" s="13"/>
      <c r="E210" s="13"/>
      <c r="F210" s="13"/>
    </row>
    <row r="211" spans="3:6" ht="15" customHeight="1" x14ac:dyDescent="0.25">
      <c r="C211" s="129"/>
      <c r="D211" s="13"/>
      <c r="E211" s="13"/>
      <c r="F211" s="13"/>
    </row>
    <row r="212" spans="3:6" ht="15" customHeight="1" x14ac:dyDescent="0.25">
      <c r="C212" s="129"/>
      <c r="D212" s="13"/>
      <c r="E212" s="13"/>
      <c r="F212" s="13"/>
    </row>
    <row r="213" spans="3:6" ht="15" customHeight="1" x14ac:dyDescent="0.25">
      <c r="C213" s="129"/>
      <c r="D213" s="13"/>
      <c r="E213" s="13"/>
      <c r="F213" s="13"/>
    </row>
    <row r="214" spans="3:6" ht="15" customHeight="1" x14ac:dyDescent="0.25">
      <c r="C214" s="129"/>
      <c r="D214" s="13"/>
      <c r="E214" s="13"/>
      <c r="F214" s="13"/>
    </row>
    <row r="215" spans="3:6" ht="15" customHeight="1" x14ac:dyDescent="0.25">
      <c r="C215" s="129"/>
      <c r="D215" s="13"/>
      <c r="E215" s="13"/>
      <c r="F215" s="13"/>
    </row>
    <row r="216" spans="3:6" ht="15" customHeight="1" x14ac:dyDescent="0.25">
      <c r="C216" s="129"/>
      <c r="D216" s="13"/>
      <c r="E216" s="13"/>
      <c r="F216" s="13"/>
    </row>
    <row r="217" spans="3:6" ht="15" customHeight="1" x14ac:dyDescent="0.25">
      <c r="C217" s="129"/>
      <c r="D217" s="13"/>
      <c r="E217" s="13"/>
      <c r="F217" s="13"/>
    </row>
    <row r="218" spans="3:6" ht="15" customHeight="1" x14ac:dyDescent="0.25">
      <c r="C218" s="129"/>
      <c r="D218" s="13"/>
      <c r="E218" s="13"/>
      <c r="F218" s="13"/>
    </row>
    <row r="219" spans="3:6" ht="15" customHeight="1" x14ac:dyDescent="0.25">
      <c r="C219" s="129"/>
      <c r="D219" s="13"/>
      <c r="E219" s="13"/>
      <c r="F219" s="13"/>
    </row>
    <row r="220" spans="3:6" ht="15" customHeight="1" x14ac:dyDescent="0.25">
      <c r="C220" s="129"/>
      <c r="D220" s="13"/>
      <c r="E220" s="13"/>
      <c r="F220" s="13"/>
    </row>
    <row r="221" spans="3:6" ht="15" customHeight="1" x14ac:dyDescent="0.25">
      <c r="C221" s="129"/>
      <c r="D221" s="13"/>
      <c r="E221" s="13"/>
      <c r="F221" s="13"/>
    </row>
    <row r="222" spans="3:6" ht="15" customHeight="1" x14ac:dyDescent="0.25">
      <c r="C222" s="129"/>
      <c r="D222" s="13"/>
      <c r="E222" s="13"/>
      <c r="F222" s="13"/>
    </row>
    <row r="223" spans="3:6" ht="15" customHeight="1" x14ac:dyDescent="0.25">
      <c r="C223" s="129"/>
      <c r="D223" s="13"/>
      <c r="E223" s="13"/>
      <c r="F223" s="13"/>
    </row>
    <row r="224" spans="3:6" ht="15" customHeight="1" x14ac:dyDescent="0.25">
      <c r="C224" s="129"/>
      <c r="D224" s="13"/>
      <c r="E224" s="13"/>
      <c r="F224" s="13"/>
    </row>
    <row r="225" spans="3:6" ht="15" customHeight="1" x14ac:dyDescent="0.25">
      <c r="C225" s="129"/>
      <c r="D225" s="13"/>
      <c r="E225" s="13"/>
      <c r="F225" s="13"/>
    </row>
    <row r="226" spans="3:6" ht="15" customHeight="1" x14ac:dyDescent="0.25">
      <c r="C226" s="129"/>
      <c r="D226" s="13"/>
      <c r="E226" s="13"/>
      <c r="F226" s="13"/>
    </row>
    <row r="227" spans="3:6" ht="15" customHeight="1" x14ac:dyDescent="0.25">
      <c r="C227" s="129"/>
      <c r="D227" s="13"/>
      <c r="E227" s="13"/>
      <c r="F227" s="13"/>
    </row>
    <row r="228" spans="3:6" ht="15" customHeight="1" x14ac:dyDescent="0.25">
      <c r="C228" s="129"/>
      <c r="D228" s="13"/>
      <c r="E228" s="13"/>
      <c r="F228" s="13"/>
    </row>
    <row r="229" spans="3:6" ht="15" customHeight="1" x14ac:dyDescent="0.25">
      <c r="C229" s="129"/>
      <c r="D229" s="13"/>
      <c r="E229" s="13"/>
      <c r="F229" s="13"/>
    </row>
    <row r="230" spans="3:6" ht="15" customHeight="1" x14ac:dyDescent="0.25">
      <c r="C230" s="129"/>
      <c r="D230" s="13"/>
      <c r="E230" s="13"/>
      <c r="F230" s="13"/>
    </row>
    <row r="231" spans="3:6" ht="15" customHeight="1" x14ac:dyDescent="0.25">
      <c r="C231" s="129"/>
      <c r="D231" s="13"/>
      <c r="E231" s="13"/>
      <c r="F231" s="13"/>
    </row>
    <row r="232" spans="3:6" ht="15" customHeight="1" x14ac:dyDescent="0.25">
      <c r="C232" s="129"/>
      <c r="D232" s="13"/>
      <c r="E232" s="13"/>
      <c r="F232" s="13"/>
    </row>
    <row r="233" spans="3:6" ht="15" customHeight="1" x14ac:dyDescent="0.25">
      <c r="C233" s="129"/>
      <c r="D233" s="13"/>
      <c r="E233" s="13"/>
      <c r="F233" s="13"/>
    </row>
    <row r="234" spans="3:6" ht="15" customHeight="1" x14ac:dyDescent="0.25">
      <c r="C234" s="129"/>
      <c r="D234" s="13"/>
      <c r="E234" s="13"/>
      <c r="F234" s="13"/>
    </row>
    <row r="235" spans="3:6" ht="15" customHeight="1" x14ac:dyDescent="0.25">
      <c r="C235" s="129"/>
      <c r="D235" s="13"/>
      <c r="E235" s="13"/>
      <c r="F235" s="13"/>
    </row>
    <row r="236" spans="3:6" ht="15" customHeight="1" x14ac:dyDescent="0.25">
      <c r="C236" s="129"/>
      <c r="D236" s="13"/>
      <c r="E236" s="13"/>
      <c r="F236" s="13"/>
    </row>
    <row r="237" spans="3:6" ht="15" customHeight="1" x14ac:dyDescent="0.25">
      <c r="C237" s="129"/>
      <c r="D237" s="13"/>
      <c r="E237" s="13"/>
      <c r="F237" s="13"/>
    </row>
    <row r="238" spans="3:6" ht="15" customHeight="1" x14ac:dyDescent="0.25">
      <c r="C238" s="129"/>
      <c r="D238" s="13"/>
      <c r="E238" s="13"/>
      <c r="F238" s="13"/>
    </row>
    <row r="239" spans="3:6" ht="15" customHeight="1" x14ac:dyDescent="0.25">
      <c r="C239" s="129"/>
      <c r="D239" s="13"/>
      <c r="E239" s="13"/>
      <c r="F239" s="13"/>
    </row>
    <row r="240" spans="3:6" ht="15" customHeight="1" x14ac:dyDescent="0.25">
      <c r="C240" s="129"/>
      <c r="D240" s="13"/>
      <c r="E240" s="13"/>
      <c r="F240" s="13"/>
    </row>
    <row r="241" spans="3:6" ht="15" customHeight="1" x14ac:dyDescent="0.25">
      <c r="C241" s="129"/>
      <c r="D241" s="13"/>
      <c r="E241" s="13"/>
      <c r="F241" s="13"/>
    </row>
    <row r="242" spans="3:6" ht="15" customHeight="1" x14ac:dyDescent="0.25">
      <c r="C242" s="129"/>
      <c r="D242" s="13"/>
      <c r="E242" s="13"/>
      <c r="F242" s="13"/>
    </row>
    <row r="243" spans="3:6" ht="15" customHeight="1" x14ac:dyDescent="0.25">
      <c r="C243" s="129"/>
      <c r="D243" s="13"/>
      <c r="E243" s="13"/>
      <c r="F243" s="13"/>
    </row>
    <row r="244" spans="3:6" ht="15" customHeight="1" x14ac:dyDescent="0.25">
      <c r="C244" s="129"/>
      <c r="D244" s="13"/>
      <c r="E244" s="13"/>
      <c r="F244" s="13"/>
    </row>
    <row r="245" spans="3:6" ht="15" customHeight="1" x14ac:dyDescent="0.25">
      <c r="C245" s="129"/>
      <c r="D245" s="13"/>
      <c r="E245" s="13"/>
      <c r="F245" s="13"/>
    </row>
    <row r="246" spans="3:6" ht="15" customHeight="1" x14ac:dyDescent="0.25">
      <c r="C246" s="129"/>
      <c r="D246" s="13"/>
      <c r="E246" s="13"/>
      <c r="F246" s="13"/>
    </row>
    <row r="247" spans="3:6" ht="15" customHeight="1" x14ac:dyDescent="0.25">
      <c r="C247" s="129"/>
      <c r="D247" s="13"/>
      <c r="E247" s="13"/>
      <c r="F247" s="13"/>
    </row>
    <row r="248" spans="3:6" ht="15" customHeight="1" x14ac:dyDescent="0.25">
      <c r="C248" s="129"/>
      <c r="D248" s="13"/>
      <c r="E248" s="13"/>
      <c r="F248" s="13"/>
    </row>
    <row r="249" spans="3:6" ht="15" customHeight="1" x14ac:dyDescent="0.25">
      <c r="C249" s="129"/>
      <c r="D249" s="13"/>
      <c r="E249" s="13"/>
      <c r="F249" s="13"/>
    </row>
    <row r="250" spans="3:6" ht="15" customHeight="1" x14ac:dyDescent="0.25">
      <c r="C250" s="129"/>
      <c r="D250" s="13"/>
      <c r="E250" s="13"/>
      <c r="F250" s="13"/>
    </row>
    <row r="251" spans="3:6" ht="15" customHeight="1" x14ac:dyDescent="0.25">
      <c r="C251" s="129"/>
      <c r="D251" s="13"/>
      <c r="E251" s="13"/>
      <c r="F251" s="13"/>
    </row>
    <row r="252" spans="3:6" ht="15" customHeight="1" x14ac:dyDescent="0.25">
      <c r="C252" s="129"/>
      <c r="D252" s="13"/>
      <c r="E252" s="13"/>
      <c r="F252" s="13"/>
    </row>
    <row r="253" spans="3:6" ht="15" customHeight="1" x14ac:dyDescent="0.25">
      <c r="C253" s="129"/>
      <c r="D253" s="13"/>
      <c r="E253" s="13"/>
      <c r="F253" s="13"/>
    </row>
    <row r="254" spans="3:6" ht="15" customHeight="1" x14ac:dyDescent="0.25">
      <c r="C254" s="129"/>
      <c r="D254" s="13"/>
      <c r="E254" s="13"/>
      <c r="F254" s="13"/>
    </row>
    <row r="255" spans="3:6" ht="15" customHeight="1" x14ac:dyDescent="0.25">
      <c r="C255" s="129"/>
      <c r="D255" s="13"/>
      <c r="E255" s="13"/>
      <c r="F255" s="13"/>
    </row>
    <row r="256" spans="3:6" ht="15" customHeight="1" x14ac:dyDescent="0.25">
      <c r="C256" s="129"/>
      <c r="D256" s="13"/>
      <c r="E256" s="13"/>
      <c r="F256" s="13"/>
    </row>
    <row r="257" spans="3:6" ht="15" customHeight="1" x14ac:dyDescent="0.25">
      <c r="C257" s="129"/>
      <c r="D257" s="13"/>
      <c r="E257" s="13"/>
      <c r="F257" s="13"/>
    </row>
    <row r="258" spans="3:6" ht="15" customHeight="1" x14ac:dyDescent="0.25">
      <c r="C258" s="129"/>
      <c r="D258" s="13"/>
      <c r="E258" s="13"/>
      <c r="F258" s="13"/>
    </row>
    <row r="259" spans="3:6" ht="15" customHeight="1" x14ac:dyDescent="0.25">
      <c r="C259" s="129"/>
      <c r="D259" s="13"/>
      <c r="E259" s="13"/>
      <c r="F259" s="13"/>
    </row>
    <row r="260" spans="3:6" ht="15" customHeight="1" x14ac:dyDescent="0.25">
      <c r="C260" s="129"/>
      <c r="D260" s="13"/>
      <c r="E260" s="13"/>
      <c r="F260" s="13"/>
    </row>
    <row r="261" spans="3:6" ht="15" customHeight="1" x14ac:dyDescent="0.25">
      <c r="C261" s="129"/>
      <c r="D261" s="13"/>
      <c r="E261" s="13"/>
      <c r="F261" s="13"/>
    </row>
    <row r="262" spans="3:6" ht="15" customHeight="1" x14ac:dyDescent="0.25">
      <c r="C262" s="129"/>
      <c r="D262" s="13"/>
      <c r="E262" s="13"/>
      <c r="F262" s="13"/>
    </row>
    <row r="263" spans="3:6" ht="15" customHeight="1" x14ac:dyDescent="0.25">
      <c r="C263" s="129"/>
      <c r="D263" s="13"/>
      <c r="E263" s="13"/>
      <c r="F263" s="13"/>
    </row>
    <row r="264" spans="3:6" ht="15" customHeight="1" x14ac:dyDescent="0.25">
      <c r="C264" s="129"/>
      <c r="D264" s="13"/>
      <c r="E264" s="13"/>
      <c r="F264" s="13"/>
    </row>
    <row r="265" spans="3:6" ht="15" customHeight="1" x14ac:dyDescent="0.25">
      <c r="C265" s="129"/>
      <c r="D265" s="13"/>
      <c r="E265" s="13"/>
      <c r="F265" s="13"/>
    </row>
    <row r="266" spans="3:6" ht="15" customHeight="1" x14ac:dyDescent="0.25">
      <c r="C266" s="129"/>
      <c r="D266" s="13"/>
      <c r="E266" s="13"/>
      <c r="F266" s="13"/>
    </row>
    <row r="267" spans="3:6" ht="15" customHeight="1" x14ac:dyDescent="0.25">
      <c r="C267" s="129"/>
      <c r="D267" s="13"/>
      <c r="E267" s="13"/>
      <c r="F267" s="13"/>
    </row>
    <row r="268" spans="3:6" ht="15" customHeight="1" x14ac:dyDescent="0.25">
      <c r="C268" s="129"/>
      <c r="D268" s="13"/>
      <c r="E268" s="13"/>
      <c r="F268" s="13"/>
    </row>
    <row r="269" spans="3:6" ht="15" customHeight="1" x14ac:dyDescent="0.25">
      <c r="C269" s="129"/>
      <c r="D269" s="13"/>
      <c r="E269" s="13"/>
      <c r="F269" s="13"/>
    </row>
    <row r="270" spans="3:6" ht="15" customHeight="1" x14ac:dyDescent="0.25">
      <c r="C270" s="129"/>
      <c r="D270" s="13"/>
      <c r="E270" s="13"/>
      <c r="F270" s="13"/>
    </row>
    <row r="271" spans="3:6" ht="15" customHeight="1" x14ac:dyDescent="0.25">
      <c r="C271" s="129"/>
      <c r="D271" s="13"/>
      <c r="E271" s="13"/>
      <c r="F271" s="13"/>
    </row>
    <row r="272" spans="3:6" ht="15" customHeight="1" x14ac:dyDescent="0.25">
      <c r="C272" s="129"/>
      <c r="D272" s="13"/>
      <c r="E272" s="13"/>
      <c r="F272" s="13"/>
    </row>
    <row r="273" spans="3:6" ht="15" customHeight="1" x14ac:dyDescent="0.25">
      <c r="C273" s="129"/>
      <c r="D273" s="13"/>
      <c r="E273" s="13"/>
      <c r="F273" s="13"/>
    </row>
    <row r="274" spans="3:6" ht="15" customHeight="1" x14ac:dyDescent="0.25">
      <c r="C274" s="129"/>
      <c r="D274" s="13"/>
      <c r="E274" s="13"/>
      <c r="F274" s="13"/>
    </row>
    <row r="275" spans="3:6" ht="15" customHeight="1" x14ac:dyDescent="0.25">
      <c r="C275" s="129"/>
      <c r="D275" s="13"/>
      <c r="E275" s="13"/>
      <c r="F275" s="13"/>
    </row>
    <row r="276" spans="3:6" ht="15" customHeight="1" x14ac:dyDescent="0.25">
      <c r="C276" s="129"/>
      <c r="D276" s="13"/>
      <c r="E276" s="13"/>
      <c r="F276" s="13"/>
    </row>
    <row r="277" spans="3:6" ht="15" customHeight="1" x14ac:dyDescent="0.25">
      <c r="C277" s="129"/>
      <c r="D277" s="13"/>
      <c r="E277" s="13"/>
      <c r="F277" s="13"/>
    </row>
    <row r="278" spans="3:6" ht="15" customHeight="1" x14ac:dyDescent="0.25">
      <c r="C278" s="129"/>
      <c r="D278" s="13"/>
      <c r="E278" s="13"/>
      <c r="F278" s="13"/>
    </row>
    <row r="279" spans="3:6" ht="15" customHeight="1" x14ac:dyDescent="0.25">
      <c r="C279" s="129"/>
      <c r="D279" s="13"/>
      <c r="E279" s="13"/>
      <c r="F279" s="13"/>
    </row>
    <row r="280" spans="3:6" ht="15" customHeight="1" x14ac:dyDescent="0.25">
      <c r="C280" s="129"/>
      <c r="D280" s="13"/>
      <c r="E280" s="13"/>
      <c r="F280" s="13"/>
    </row>
    <row r="281" spans="3:6" ht="15" customHeight="1" x14ac:dyDescent="0.25">
      <c r="C281" s="129"/>
      <c r="D281" s="13"/>
      <c r="E281" s="13"/>
      <c r="F281" s="13"/>
    </row>
    <row r="282" spans="3:6" ht="15" customHeight="1" x14ac:dyDescent="0.25">
      <c r="C282" s="129"/>
      <c r="D282" s="13"/>
      <c r="E282" s="13"/>
      <c r="F282" s="13"/>
    </row>
    <row r="283" spans="3:6" ht="15" customHeight="1" x14ac:dyDescent="0.25">
      <c r="C283" s="129"/>
      <c r="D283" s="13"/>
      <c r="E283" s="13"/>
      <c r="F283" s="13"/>
    </row>
    <row r="284" spans="3:6" ht="15" customHeight="1" x14ac:dyDescent="0.25">
      <c r="C284" s="129"/>
      <c r="D284" s="13"/>
      <c r="E284" s="13"/>
      <c r="F284" s="13"/>
    </row>
    <row r="285" spans="3:6" ht="15" customHeight="1" x14ac:dyDescent="0.25">
      <c r="C285" s="129"/>
      <c r="D285" s="13"/>
      <c r="E285" s="13"/>
      <c r="F285" s="13"/>
    </row>
    <row r="286" spans="3:6" ht="15" customHeight="1" x14ac:dyDescent="0.25">
      <c r="C286" s="129"/>
      <c r="D286" s="13"/>
      <c r="E286" s="13"/>
      <c r="F286" s="13"/>
    </row>
    <row r="287" spans="3:6" ht="15" customHeight="1" x14ac:dyDescent="0.25">
      <c r="C287" s="129"/>
      <c r="D287" s="13"/>
      <c r="E287" s="13"/>
      <c r="F287" s="13"/>
    </row>
    <row r="288" spans="3:6" ht="15" customHeight="1" x14ac:dyDescent="0.25">
      <c r="C288" s="129"/>
      <c r="D288" s="13"/>
      <c r="E288" s="13"/>
      <c r="F288" s="13"/>
    </row>
    <row r="289" spans="3:6" ht="15" customHeight="1" x14ac:dyDescent="0.25">
      <c r="C289" s="129"/>
      <c r="D289" s="13"/>
      <c r="E289" s="13"/>
      <c r="F289" s="13"/>
    </row>
    <row r="290" spans="3:6" ht="15" customHeight="1" x14ac:dyDescent="0.25">
      <c r="C290" s="129"/>
      <c r="D290" s="13"/>
      <c r="E290" s="13"/>
      <c r="F290" s="13"/>
    </row>
    <row r="291" spans="3:6" ht="15" customHeight="1" x14ac:dyDescent="0.25">
      <c r="C291" s="129"/>
      <c r="D291" s="13"/>
      <c r="E291" s="13"/>
      <c r="F291" s="13"/>
    </row>
    <row r="292" spans="3:6" ht="15" customHeight="1" x14ac:dyDescent="0.25">
      <c r="C292" s="129"/>
      <c r="D292" s="13"/>
      <c r="E292" s="13"/>
      <c r="F292" s="13"/>
    </row>
    <row r="293" spans="3:6" ht="15" customHeight="1" x14ac:dyDescent="0.25">
      <c r="C293" s="129"/>
      <c r="D293" s="13"/>
      <c r="E293" s="13"/>
      <c r="F293" s="13"/>
    </row>
    <row r="294" spans="3:6" ht="15" customHeight="1" x14ac:dyDescent="0.25">
      <c r="C294" s="129"/>
      <c r="D294" s="13"/>
      <c r="E294" s="13"/>
      <c r="F294" s="13"/>
    </row>
    <row r="295" spans="3:6" ht="15" customHeight="1" x14ac:dyDescent="0.25">
      <c r="C295" s="129"/>
      <c r="D295" s="13"/>
      <c r="E295" s="13"/>
      <c r="F295" s="13"/>
    </row>
    <row r="296" spans="3:6" ht="15" customHeight="1" x14ac:dyDescent="0.25">
      <c r="C296" s="129"/>
      <c r="D296" s="13"/>
      <c r="E296" s="13"/>
      <c r="F296" s="13"/>
    </row>
    <row r="297" spans="3:6" ht="15" customHeight="1" x14ac:dyDescent="0.25">
      <c r="C297" s="129"/>
      <c r="D297" s="13"/>
      <c r="E297" s="13"/>
      <c r="F297" s="13"/>
    </row>
    <row r="298" spans="3:6" ht="15" customHeight="1" x14ac:dyDescent="0.25">
      <c r="C298" s="129"/>
      <c r="D298" s="13"/>
      <c r="E298" s="13"/>
      <c r="F298" s="13"/>
    </row>
    <row r="299" spans="3:6" ht="15" customHeight="1" x14ac:dyDescent="0.25">
      <c r="C299" s="129"/>
      <c r="D299" s="13"/>
      <c r="E299" s="13"/>
      <c r="F299" s="13"/>
    </row>
    <row r="300" spans="3:6" ht="15" customHeight="1" x14ac:dyDescent="0.25">
      <c r="C300" s="129"/>
      <c r="D300" s="13"/>
      <c r="E300" s="13"/>
      <c r="F300" s="13"/>
    </row>
    <row r="301" spans="3:6" ht="15" customHeight="1" x14ac:dyDescent="0.25">
      <c r="C301" s="129"/>
      <c r="D301" s="13"/>
      <c r="E301" s="13"/>
      <c r="F301" s="13"/>
    </row>
    <row r="302" spans="3:6" ht="15" customHeight="1" x14ac:dyDescent="0.25">
      <c r="C302" s="129"/>
      <c r="D302" s="13"/>
      <c r="E302" s="13"/>
      <c r="F302" s="13"/>
    </row>
    <row r="303" spans="3:6" ht="15" customHeight="1" x14ac:dyDescent="0.25">
      <c r="C303" s="129"/>
      <c r="D303" s="13"/>
      <c r="E303" s="13"/>
      <c r="F303" s="13"/>
    </row>
    <row r="304" spans="3:6" ht="15" customHeight="1" x14ac:dyDescent="0.25">
      <c r="C304" s="129"/>
      <c r="D304" s="13"/>
      <c r="E304" s="13"/>
      <c r="F304" s="13"/>
    </row>
    <row r="305" spans="3:6" ht="15" customHeight="1" x14ac:dyDescent="0.25">
      <c r="C305" s="129"/>
      <c r="D305" s="13"/>
      <c r="E305" s="13"/>
      <c r="F305" s="13"/>
    </row>
    <row r="306" spans="3:6" ht="15" customHeight="1" x14ac:dyDescent="0.25">
      <c r="C306" s="129"/>
      <c r="D306" s="13"/>
      <c r="E306" s="13"/>
      <c r="F306" s="13"/>
    </row>
    <row r="307" spans="3:6" ht="15" customHeight="1" x14ac:dyDescent="0.25">
      <c r="C307" s="129"/>
      <c r="D307" s="13"/>
      <c r="E307" s="13"/>
      <c r="F307" s="13"/>
    </row>
    <row r="308" spans="3:6" ht="15" customHeight="1" x14ac:dyDescent="0.25">
      <c r="C308" s="129"/>
      <c r="D308" s="13"/>
      <c r="E308" s="13"/>
      <c r="F308" s="13"/>
    </row>
    <row r="309" spans="3:6" ht="15" customHeight="1" x14ac:dyDescent="0.25">
      <c r="C309" s="129"/>
      <c r="D309" s="13"/>
      <c r="E309" s="13"/>
      <c r="F309" s="13"/>
    </row>
    <row r="310" spans="3:6" ht="15" customHeight="1" x14ac:dyDescent="0.25">
      <c r="C310" s="129"/>
      <c r="D310" s="13"/>
      <c r="E310" s="13"/>
      <c r="F310" s="13"/>
    </row>
    <row r="311" spans="3:6" ht="15" customHeight="1" x14ac:dyDescent="0.25">
      <c r="C311" s="129"/>
      <c r="D311" s="13"/>
      <c r="E311" s="13"/>
      <c r="F311" s="13"/>
    </row>
    <row r="312" spans="3:6" ht="15" customHeight="1" x14ac:dyDescent="0.25">
      <c r="C312" s="129"/>
      <c r="D312" s="13"/>
      <c r="E312" s="13"/>
      <c r="F312" s="13"/>
    </row>
    <row r="313" spans="3:6" ht="15" customHeight="1" x14ac:dyDescent="0.25">
      <c r="C313" s="129"/>
      <c r="D313" s="13"/>
      <c r="E313" s="13"/>
      <c r="F313" s="13"/>
    </row>
    <row r="314" spans="3:6" ht="15" customHeight="1" x14ac:dyDescent="0.25">
      <c r="C314" s="129"/>
      <c r="D314" s="13"/>
      <c r="E314" s="13"/>
      <c r="F314" s="13"/>
    </row>
    <row r="315" spans="3:6" ht="15" customHeight="1" x14ac:dyDescent="0.25">
      <c r="C315" s="129"/>
      <c r="D315" s="13"/>
      <c r="E315" s="13"/>
      <c r="F315" s="13"/>
    </row>
    <row r="316" spans="3:6" ht="15" customHeight="1" x14ac:dyDescent="0.25">
      <c r="C316" s="129"/>
      <c r="D316" s="13"/>
      <c r="E316" s="13"/>
      <c r="F316" s="13"/>
    </row>
    <row r="317" spans="3:6" ht="15" customHeight="1" x14ac:dyDescent="0.25">
      <c r="C317" s="129"/>
      <c r="D317" s="13"/>
      <c r="E317" s="13"/>
      <c r="F317" s="13"/>
    </row>
    <row r="318" spans="3:6" ht="15" customHeight="1" x14ac:dyDescent="0.25">
      <c r="C318" s="129"/>
      <c r="D318" s="13"/>
      <c r="E318" s="13"/>
      <c r="F318" s="13"/>
    </row>
    <row r="319" spans="3:6" ht="15" customHeight="1" x14ac:dyDescent="0.25">
      <c r="C319" s="129"/>
      <c r="D319" s="13"/>
      <c r="E319" s="13"/>
      <c r="F319" s="13"/>
    </row>
    <row r="320" spans="3:6" ht="15" customHeight="1" x14ac:dyDescent="0.25">
      <c r="C320" s="129"/>
      <c r="D320" s="13"/>
      <c r="E320" s="13"/>
      <c r="F320" s="13"/>
    </row>
    <row r="321" spans="3:6" ht="15" customHeight="1" x14ac:dyDescent="0.25">
      <c r="C321" s="129"/>
      <c r="D321" s="13"/>
      <c r="E321" s="13"/>
      <c r="F321" s="13"/>
    </row>
    <row r="322" spans="3:6" ht="15" customHeight="1" x14ac:dyDescent="0.25">
      <c r="C322" s="129"/>
      <c r="D322" s="13"/>
      <c r="E322" s="13"/>
      <c r="F322" s="13"/>
    </row>
    <row r="323" spans="3:6" ht="15" customHeight="1" x14ac:dyDescent="0.25">
      <c r="C323" s="129"/>
      <c r="D323" s="13"/>
      <c r="E323" s="13"/>
      <c r="F323" s="13"/>
    </row>
    <row r="324" spans="3:6" ht="15" customHeight="1" x14ac:dyDescent="0.25">
      <c r="C324" s="129"/>
      <c r="D324" s="13"/>
      <c r="E324" s="13"/>
      <c r="F324" s="13"/>
    </row>
    <row r="325" spans="3:6" ht="15" customHeight="1" x14ac:dyDescent="0.25">
      <c r="C325" s="129"/>
      <c r="D325" s="13"/>
      <c r="E325" s="13"/>
      <c r="F325" s="13"/>
    </row>
    <row r="326" spans="3:6" ht="15" customHeight="1" x14ac:dyDescent="0.25">
      <c r="C326" s="129"/>
      <c r="D326" s="13"/>
      <c r="E326" s="13"/>
      <c r="F326" s="13"/>
    </row>
    <row r="327" spans="3:6" ht="15" customHeight="1" x14ac:dyDescent="0.25">
      <c r="C327" s="129"/>
      <c r="D327" s="13"/>
      <c r="E327" s="13"/>
      <c r="F327" s="13"/>
    </row>
    <row r="328" spans="3:6" ht="15" customHeight="1" x14ac:dyDescent="0.25">
      <c r="C328" s="129"/>
      <c r="D328" s="13"/>
      <c r="E328" s="13"/>
      <c r="F328" s="13"/>
    </row>
    <row r="329" spans="3:6" ht="15" customHeight="1" x14ac:dyDescent="0.25">
      <c r="C329" s="129"/>
      <c r="D329" s="13"/>
      <c r="E329" s="13"/>
      <c r="F329" s="13"/>
    </row>
    <row r="330" spans="3:6" ht="15" customHeight="1" x14ac:dyDescent="0.25">
      <c r="C330" s="129"/>
      <c r="D330" s="13"/>
      <c r="E330" s="13"/>
      <c r="F330" s="13"/>
    </row>
    <row r="331" spans="3:6" ht="15" customHeight="1" x14ac:dyDescent="0.25">
      <c r="C331" s="129"/>
      <c r="D331" s="13"/>
      <c r="E331" s="13"/>
      <c r="F331" s="13"/>
    </row>
    <row r="332" spans="3:6" ht="15" customHeight="1" x14ac:dyDescent="0.25">
      <c r="C332" s="129"/>
      <c r="D332" s="13"/>
      <c r="E332" s="13"/>
      <c r="F332" s="13"/>
    </row>
    <row r="333" spans="3:6" ht="15" customHeight="1" x14ac:dyDescent="0.25">
      <c r="C333" s="129"/>
      <c r="D333" s="13"/>
      <c r="E333" s="13"/>
      <c r="F333" s="13"/>
    </row>
    <row r="334" spans="3:6" ht="15" customHeight="1" x14ac:dyDescent="0.25">
      <c r="C334" s="129"/>
      <c r="D334" s="13"/>
      <c r="E334" s="13"/>
      <c r="F334" s="13"/>
    </row>
    <row r="335" spans="3:6" ht="15" customHeight="1" x14ac:dyDescent="0.25">
      <c r="C335" s="129"/>
      <c r="D335" s="13"/>
      <c r="E335" s="13"/>
      <c r="F335" s="13"/>
    </row>
    <row r="336" spans="3:6" ht="15" customHeight="1" x14ac:dyDescent="0.25">
      <c r="C336" s="129"/>
      <c r="D336" s="13"/>
      <c r="E336" s="13"/>
      <c r="F336" s="13"/>
    </row>
    <row r="337" spans="3:6" ht="15" customHeight="1" x14ac:dyDescent="0.25">
      <c r="C337" s="129"/>
      <c r="D337" s="13"/>
      <c r="E337" s="13"/>
      <c r="F337" s="13"/>
    </row>
    <row r="338" spans="3:6" ht="15" customHeight="1" x14ac:dyDescent="0.25">
      <c r="C338" s="129"/>
      <c r="D338" s="13"/>
      <c r="E338" s="13"/>
      <c r="F338" s="13"/>
    </row>
    <row r="339" spans="3:6" ht="15" customHeight="1" x14ac:dyDescent="0.25">
      <c r="C339" s="129"/>
      <c r="D339" s="13"/>
      <c r="E339" s="13"/>
      <c r="F339" s="13"/>
    </row>
    <row r="340" spans="3:6" ht="15" customHeight="1" x14ac:dyDescent="0.25">
      <c r="C340" s="129"/>
      <c r="D340" s="13"/>
      <c r="E340" s="13"/>
      <c r="F340" s="13"/>
    </row>
    <row r="341" spans="3:6" ht="15" customHeight="1" x14ac:dyDescent="0.25">
      <c r="C341" s="129"/>
      <c r="D341" s="13"/>
      <c r="E341" s="13"/>
      <c r="F341" s="13"/>
    </row>
    <row r="342" spans="3:6" ht="15" customHeight="1" x14ac:dyDescent="0.25">
      <c r="C342" s="129"/>
      <c r="D342" s="13"/>
      <c r="E342" s="13"/>
      <c r="F342" s="13"/>
    </row>
    <row r="343" spans="3:6" ht="15" customHeight="1" x14ac:dyDescent="0.25">
      <c r="C343" s="129"/>
      <c r="D343" s="13"/>
      <c r="E343" s="13"/>
      <c r="F343" s="13"/>
    </row>
    <row r="344" spans="3:6" ht="15" customHeight="1" x14ac:dyDescent="0.25">
      <c r="C344" s="129"/>
      <c r="D344" s="13"/>
      <c r="E344" s="13"/>
      <c r="F344" s="13"/>
    </row>
    <row r="345" spans="3:6" ht="15" customHeight="1" x14ac:dyDescent="0.25">
      <c r="C345" s="129"/>
      <c r="D345" s="13"/>
      <c r="E345" s="13"/>
      <c r="F345" s="13"/>
    </row>
    <row r="346" spans="3:6" ht="15" customHeight="1" x14ac:dyDescent="0.25">
      <c r="C346" s="129"/>
      <c r="D346" s="13"/>
      <c r="E346" s="13"/>
      <c r="F346" s="13"/>
    </row>
    <row r="347" spans="3:6" ht="15" customHeight="1" x14ac:dyDescent="0.25">
      <c r="C347" s="129"/>
      <c r="D347" s="13"/>
      <c r="E347" s="13"/>
      <c r="F347" s="13"/>
    </row>
    <row r="348" spans="3:6" ht="15" customHeight="1" x14ac:dyDescent="0.25">
      <c r="C348" s="129"/>
      <c r="D348" s="13"/>
      <c r="E348" s="13"/>
      <c r="F348" s="13"/>
    </row>
    <row r="349" spans="3:6" ht="15" customHeight="1" x14ac:dyDescent="0.25">
      <c r="C349" s="129"/>
      <c r="D349" s="13"/>
      <c r="E349" s="13"/>
      <c r="F349" s="13"/>
    </row>
    <row r="350" spans="3:6" ht="15" customHeight="1" x14ac:dyDescent="0.25">
      <c r="C350" s="129"/>
      <c r="D350" s="13"/>
      <c r="E350" s="13"/>
      <c r="F350" s="13"/>
    </row>
    <row r="351" spans="3:6" ht="15" customHeight="1" x14ac:dyDescent="0.25">
      <c r="C351" s="129"/>
      <c r="D351" s="13"/>
      <c r="E351" s="13"/>
      <c r="F351" s="13"/>
    </row>
    <row r="352" spans="3:6" ht="15" customHeight="1" x14ac:dyDescent="0.25">
      <c r="C352" s="129"/>
      <c r="D352" s="13"/>
      <c r="E352" s="13"/>
      <c r="F352" s="13"/>
    </row>
    <row r="353" spans="3:6" ht="15" customHeight="1" x14ac:dyDescent="0.25">
      <c r="C353" s="129"/>
      <c r="D353" s="13"/>
      <c r="E353" s="13"/>
      <c r="F353" s="13"/>
    </row>
    <row r="354" spans="3:6" ht="15" customHeight="1" x14ac:dyDescent="0.25">
      <c r="C354" s="129"/>
      <c r="D354" s="13"/>
      <c r="E354" s="13"/>
      <c r="F354" s="13"/>
    </row>
    <row r="355" spans="3:6" ht="15" customHeight="1" x14ac:dyDescent="0.25">
      <c r="C355" s="129"/>
      <c r="D355" s="13"/>
      <c r="E355" s="13"/>
      <c r="F355" s="13"/>
    </row>
    <row r="356" spans="3:6" ht="15" customHeight="1" x14ac:dyDescent="0.25">
      <c r="C356" s="129"/>
      <c r="D356" s="13"/>
      <c r="E356" s="13"/>
      <c r="F356" s="13"/>
    </row>
    <row r="357" spans="3:6" ht="15" customHeight="1" x14ac:dyDescent="0.25">
      <c r="C357" s="129"/>
      <c r="D357" s="13"/>
      <c r="E357" s="13"/>
      <c r="F357" s="13"/>
    </row>
    <row r="358" spans="3:6" ht="15" customHeight="1" x14ac:dyDescent="0.25">
      <c r="C358" s="129"/>
      <c r="D358" s="13"/>
      <c r="E358" s="13"/>
      <c r="F358" s="13"/>
    </row>
    <row r="359" spans="3:6" ht="15" customHeight="1" x14ac:dyDescent="0.25">
      <c r="C359" s="129"/>
      <c r="D359" s="13"/>
      <c r="E359" s="13"/>
      <c r="F359" s="13"/>
    </row>
    <row r="360" spans="3:6" ht="15" customHeight="1" x14ac:dyDescent="0.25">
      <c r="C360" s="129"/>
      <c r="D360" s="13"/>
      <c r="E360" s="13"/>
      <c r="F360" s="13"/>
    </row>
    <row r="361" spans="3:6" ht="15" customHeight="1" x14ac:dyDescent="0.25">
      <c r="C361" s="129"/>
      <c r="D361" s="13"/>
      <c r="E361" s="13"/>
      <c r="F361" s="13"/>
    </row>
    <row r="362" spans="3:6" ht="15" customHeight="1" x14ac:dyDescent="0.25">
      <c r="C362" s="129"/>
      <c r="D362" s="13"/>
      <c r="E362" s="13"/>
      <c r="F362" s="13"/>
    </row>
    <row r="363" spans="3:6" ht="15" customHeight="1" x14ac:dyDescent="0.25">
      <c r="C363" s="129"/>
      <c r="D363" s="13"/>
      <c r="E363" s="13"/>
      <c r="F363" s="13"/>
    </row>
    <row r="364" spans="3:6" ht="15" customHeight="1" x14ac:dyDescent="0.25">
      <c r="C364" s="129"/>
      <c r="D364" s="13"/>
      <c r="E364" s="13"/>
      <c r="F364" s="13"/>
    </row>
    <row r="365" spans="3:6" ht="15" customHeight="1" x14ac:dyDescent="0.25">
      <c r="C365" s="129"/>
      <c r="D365" s="13"/>
      <c r="E365" s="13"/>
      <c r="F365" s="13"/>
    </row>
    <row r="366" spans="3:6" ht="15" customHeight="1" x14ac:dyDescent="0.25">
      <c r="C366" s="129"/>
      <c r="D366" s="13"/>
      <c r="E366" s="13"/>
      <c r="F366" s="13"/>
    </row>
    <row r="367" spans="3:6" ht="15" customHeight="1" x14ac:dyDescent="0.25">
      <c r="C367" s="129"/>
      <c r="D367" s="13"/>
      <c r="E367" s="13"/>
      <c r="F367" s="13"/>
    </row>
    <row r="368" spans="3:6" ht="15" customHeight="1" x14ac:dyDescent="0.25">
      <c r="C368" s="129"/>
      <c r="D368" s="13"/>
      <c r="E368" s="13"/>
      <c r="F368" s="13"/>
    </row>
    <row r="369" spans="3:6" ht="15" customHeight="1" x14ac:dyDescent="0.25">
      <c r="C369" s="129"/>
      <c r="D369" s="13"/>
      <c r="E369" s="13"/>
      <c r="F369" s="13"/>
    </row>
    <row r="370" spans="3:6" ht="15" customHeight="1" x14ac:dyDescent="0.25">
      <c r="C370" s="129"/>
      <c r="D370" s="13"/>
      <c r="E370" s="13"/>
      <c r="F370" s="13"/>
    </row>
    <row r="371" spans="3:6" ht="15" customHeight="1" x14ac:dyDescent="0.25">
      <c r="C371" s="129"/>
      <c r="D371" s="13"/>
      <c r="E371" s="13"/>
      <c r="F371" s="13"/>
    </row>
    <row r="372" spans="3:6" ht="15" customHeight="1" x14ac:dyDescent="0.25">
      <c r="C372" s="129"/>
      <c r="D372" s="13"/>
      <c r="E372" s="13"/>
      <c r="F372" s="13"/>
    </row>
    <row r="373" spans="3:6" ht="15" customHeight="1" x14ac:dyDescent="0.25">
      <c r="C373" s="129"/>
      <c r="D373" s="13"/>
      <c r="E373" s="13"/>
      <c r="F373" s="13"/>
    </row>
    <row r="374" spans="3:6" ht="15" customHeight="1" x14ac:dyDescent="0.25">
      <c r="C374" s="129"/>
      <c r="D374" s="13"/>
      <c r="E374" s="13"/>
      <c r="F374" s="13"/>
    </row>
    <row r="375" spans="3:6" ht="15" customHeight="1" x14ac:dyDescent="0.25">
      <c r="C375" s="129"/>
      <c r="D375" s="13"/>
      <c r="E375" s="13"/>
      <c r="F375" s="13"/>
    </row>
    <row r="376" spans="3:6" ht="15" customHeight="1" x14ac:dyDescent="0.25">
      <c r="C376" s="129"/>
      <c r="D376" s="13"/>
      <c r="E376" s="13"/>
      <c r="F376" s="13"/>
    </row>
    <row r="377" spans="3:6" ht="15" customHeight="1" x14ac:dyDescent="0.25">
      <c r="C377" s="129"/>
      <c r="D377" s="13"/>
      <c r="E377" s="13"/>
      <c r="F377" s="13"/>
    </row>
    <row r="378" spans="3:6" ht="15" customHeight="1" x14ac:dyDescent="0.25">
      <c r="C378" s="129"/>
      <c r="D378" s="13"/>
      <c r="E378" s="13"/>
      <c r="F378" s="13"/>
    </row>
    <row r="379" spans="3:6" ht="15" customHeight="1" x14ac:dyDescent="0.25">
      <c r="C379" s="129"/>
      <c r="D379" s="13"/>
      <c r="E379" s="13"/>
      <c r="F379" s="13"/>
    </row>
    <row r="380" spans="3:6" ht="15" customHeight="1" x14ac:dyDescent="0.25">
      <c r="C380" s="129"/>
      <c r="D380" s="13"/>
      <c r="E380" s="13"/>
      <c r="F380" s="13"/>
    </row>
    <row r="381" spans="3:6" ht="15" customHeight="1" x14ac:dyDescent="0.25">
      <c r="C381" s="129"/>
      <c r="D381" s="13"/>
      <c r="E381" s="13"/>
      <c r="F381" s="13"/>
    </row>
    <row r="382" spans="3:6" ht="15" customHeight="1" x14ac:dyDescent="0.25">
      <c r="C382" s="129"/>
      <c r="D382" s="13"/>
      <c r="E382" s="13"/>
      <c r="F382" s="13"/>
    </row>
    <row r="383" spans="3:6" ht="15" customHeight="1" x14ac:dyDescent="0.25">
      <c r="C383" s="129"/>
      <c r="D383" s="13"/>
      <c r="E383" s="13"/>
      <c r="F383" s="13"/>
    </row>
    <row r="384" spans="3:6" ht="15" customHeight="1" x14ac:dyDescent="0.25">
      <c r="C384" s="129"/>
      <c r="D384" s="13"/>
      <c r="E384" s="13"/>
      <c r="F384" s="13"/>
    </row>
    <row r="385" spans="3:6" ht="15" customHeight="1" x14ac:dyDescent="0.25">
      <c r="C385" s="129"/>
      <c r="D385" s="13"/>
      <c r="E385" s="13"/>
      <c r="F385" s="13"/>
    </row>
    <row r="386" spans="3:6" ht="15" customHeight="1" x14ac:dyDescent="0.25">
      <c r="C386" s="129"/>
      <c r="D386" s="13"/>
      <c r="E386" s="13"/>
      <c r="F386" s="13"/>
    </row>
    <row r="387" spans="3:6" ht="15" customHeight="1" x14ac:dyDescent="0.25">
      <c r="C387" s="129"/>
      <c r="D387" s="13"/>
      <c r="E387" s="13"/>
      <c r="F387" s="13"/>
    </row>
    <row r="388" spans="3:6" ht="15" customHeight="1" x14ac:dyDescent="0.25">
      <c r="C388" s="129"/>
      <c r="D388" s="13"/>
      <c r="E388" s="13"/>
      <c r="F388" s="13"/>
    </row>
    <row r="389" spans="3:6" ht="15" customHeight="1" x14ac:dyDescent="0.25">
      <c r="C389" s="129"/>
      <c r="D389" s="13"/>
      <c r="E389" s="13"/>
      <c r="F389" s="13"/>
    </row>
    <row r="390" spans="3:6" ht="15" customHeight="1" x14ac:dyDescent="0.25">
      <c r="C390" s="129"/>
      <c r="D390" s="13"/>
      <c r="E390" s="13"/>
      <c r="F390" s="13"/>
    </row>
    <row r="391" spans="3:6" ht="15" customHeight="1" x14ac:dyDescent="0.25">
      <c r="C391" s="129"/>
      <c r="D391" s="13"/>
      <c r="E391" s="13"/>
      <c r="F391" s="13"/>
    </row>
    <row r="392" spans="3:6" ht="15" customHeight="1" x14ac:dyDescent="0.25">
      <c r="C392" s="129"/>
      <c r="D392" s="13"/>
      <c r="E392" s="13"/>
      <c r="F392" s="13"/>
    </row>
    <row r="393" spans="3:6" ht="15" customHeight="1" x14ac:dyDescent="0.25">
      <c r="C393" s="129"/>
      <c r="D393" s="13"/>
      <c r="E393" s="13"/>
      <c r="F393" s="13"/>
    </row>
    <row r="394" spans="3:6" ht="15" customHeight="1" x14ac:dyDescent="0.25">
      <c r="C394" s="129"/>
      <c r="D394" s="13"/>
      <c r="E394" s="13"/>
      <c r="F394" s="13"/>
    </row>
    <row r="395" spans="3:6" ht="15" customHeight="1" x14ac:dyDescent="0.25">
      <c r="C395" s="129"/>
      <c r="D395" s="13"/>
      <c r="E395" s="13"/>
      <c r="F395" s="13"/>
    </row>
    <row r="396" spans="3:6" ht="15" customHeight="1" x14ac:dyDescent="0.25">
      <c r="C396" s="129"/>
      <c r="D396" s="13"/>
      <c r="E396" s="13"/>
      <c r="F396" s="13"/>
    </row>
    <row r="397" spans="3:6" ht="15" customHeight="1" x14ac:dyDescent="0.25">
      <c r="C397" s="129"/>
      <c r="D397" s="13"/>
      <c r="E397" s="13"/>
      <c r="F397" s="13"/>
    </row>
    <row r="398" spans="3:6" ht="15" customHeight="1" x14ac:dyDescent="0.25">
      <c r="C398" s="129"/>
      <c r="D398" s="13"/>
      <c r="E398" s="13"/>
      <c r="F398" s="13"/>
    </row>
    <row r="399" spans="3:6" ht="15" customHeight="1" x14ac:dyDescent="0.25">
      <c r="C399" s="129"/>
      <c r="D399" s="13"/>
      <c r="E399" s="13"/>
      <c r="F399" s="13"/>
    </row>
    <row r="400" spans="3:6" ht="15" customHeight="1" x14ac:dyDescent="0.25">
      <c r="C400" s="129"/>
      <c r="D400" s="13"/>
      <c r="E400" s="13"/>
      <c r="F400" s="13"/>
    </row>
    <row r="401" spans="3:6" ht="15" customHeight="1" x14ac:dyDescent="0.25">
      <c r="C401" s="129"/>
      <c r="D401" s="13"/>
      <c r="E401" s="13"/>
      <c r="F401" s="13"/>
    </row>
    <row r="402" spans="3:6" ht="15" customHeight="1" x14ac:dyDescent="0.25">
      <c r="C402" s="129"/>
      <c r="D402" s="13"/>
      <c r="E402" s="13"/>
      <c r="F402" s="13"/>
    </row>
    <row r="403" spans="3:6" ht="15" customHeight="1" x14ac:dyDescent="0.25">
      <c r="C403" s="129"/>
      <c r="D403" s="13"/>
      <c r="E403" s="13"/>
      <c r="F403" s="13"/>
    </row>
    <row r="404" spans="3:6" ht="15" customHeight="1" x14ac:dyDescent="0.25">
      <c r="C404" s="129"/>
      <c r="D404" s="13"/>
      <c r="E404" s="13"/>
      <c r="F404" s="13"/>
    </row>
    <row r="405" spans="3:6" ht="15" customHeight="1" x14ac:dyDescent="0.25">
      <c r="C405" s="129"/>
      <c r="D405" s="13"/>
      <c r="E405" s="13"/>
      <c r="F405" s="13"/>
    </row>
    <row r="406" spans="3:6" ht="15" customHeight="1" x14ac:dyDescent="0.25">
      <c r="C406" s="129"/>
      <c r="D406" s="13"/>
      <c r="E406" s="13"/>
      <c r="F406" s="13"/>
    </row>
    <row r="407" spans="3:6" ht="15" customHeight="1" x14ac:dyDescent="0.25">
      <c r="C407" s="129"/>
      <c r="D407" s="13"/>
      <c r="E407" s="13"/>
      <c r="F407" s="13"/>
    </row>
    <row r="408" spans="3:6" ht="15" customHeight="1" x14ac:dyDescent="0.25">
      <c r="C408" s="129"/>
      <c r="D408" s="13"/>
      <c r="E408" s="13"/>
      <c r="F408" s="13"/>
    </row>
    <row r="409" spans="3:6" ht="15" customHeight="1" x14ac:dyDescent="0.25">
      <c r="C409" s="129"/>
      <c r="D409" s="13"/>
      <c r="E409" s="13"/>
      <c r="F409" s="13"/>
    </row>
    <row r="410" spans="3:6" ht="15" customHeight="1" x14ac:dyDescent="0.25">
      <c r="C410" s="129"/>
      <c r="D410" s="13"/>
      <c r="E410" s="13"/>
      <c r="F410" s="13"/>
    </row>
    <row r="411" spans="3:6" ht="15" customHeight="1" x14ac:dyDescent="0.25">
      <c r="C411" s="129"/>
      <c r="D411" s="13"/>
      <c r="E411" s="13"/>
      <c r="F411" s="13"/>
    </row>
    <row r="412" spans="3:6" ht="15" customHeight="1" x14ac:dyDescent="0.25">
      <c r="C412" s="129"/>
      <c r="D412" s="13"/>
      <c r="E412" s="13"/>
      <c r="F412" s="13"/>
    </row>
    <row r="413" spans="3:6" ht="15" customHeight="1" x14ac:dyDescent="0.25">
      <c r="C413" s="129"/>
      <c r="D413" s="13"/>
      <c r="E413" s="13"/>
      <c r="F413" s="13"/>
    </row>
    <row r="414" spans="3:6" ht="15" customHeight="1" x14ac:dyDescent="0.25">
      <c r="C414" s="129"/>
      <c r="D414" s="13"/>
      <c r="E414" s="13"/>
      <c r="F414" s="13"/>
    </row>
    <row r="415" spans="3:6" ht="15" customHeight="1" x14ac:dyDescent="0.25">
      <c r="C415" s="129"/>
      <c r="D415" s="13"/>
      <c r="E415" s="13"/>
      <c r="F415" s="13"/>
    </row>
    <row r="416" spans="3:6" ht="15" customHeight="1" x14ac:dyDescent="0.25">
      <c r="C416" s="129"/>
      <c r="D416" s="13"/>
      <c r="E416" s="13"/>
      <c r="F416" s="13"/>
    </row>
    <row r="417" spans="3:6" ht="15" customHeight="1" x14ac:dyDescent="0.25">
      <c r="C417" s="129"/>
      <c r="D417" s="13"/>
      <c r="E417" s="13"/>
      <c r="F417" s="13"/>
    </row>
    <row r="418" spans="3:6" ht="15" customHeight="1" x14ac:dyDescent="0.25">
      <c r="C418" s="129"/>
      <c r="D418" s="13"/>
      <c r="E418" s="13"/>
      <c r="F418" s="13"/>
    </row>
    <row r="419" spans="3:6" ht="15" customHeight="1" x14ac:dyDescent="0.25">
      <c r="C419" s="129"/>
      <c r="D419" s="13"/>
      <c r="E419" s="13"/>
      <c r="F419" s="13"/>
    </row>
    <row r="420" spans="3:6" ht="15" customHeight="1" x14ac:dyDescent="0.25">
      <c r="C420" s="129"/>
      <c r="D420" s="13"/>
      <c r="E420" s="13"/>
      <c r="F420" s="13"/>
    </row>
    <row r="421" spans="3:6" ht="15" customHeight="1" x14ac:dyDescent="0.25">
      <c r="C421" s="129"/>
      <c r="D421" s="13"/>
      <c r="E421" s="13"/>
      <c r="F421" s="13"/>
    </row>
    <row r="422" spans="3:6" ht="15" customHeight="1" x14ac:dyDescent="0.25">
      <c r="C422" s="129"/>
      <c r="D422" s="13"/>
      <c r="E422" s="13"/>
      <c r="F422" s="13"/>
    </row>
    <row r="423" spans="3:6" ht="15" customHeight="1" x14ac:dyDescent="0.25">
      <c r="C423" s="129"/>
      <c r="D423" s="13"/>
      <c r="E423" s="13"/>
      <c r="F423" s="13"/>
    </row>
    <row r="424" spans="3:6" ht="15" customHeight="1" x14ac:dyDescent="0.25">
      <c r="C424" s="129"/>
      <c r="D424" s="13"/>
      <c r="E424" s="13"/>
      <c r="F424" s="13"/>
    </row>
    <row r="425" spans="3:6" ht="15" customHeight="1" x14ac:dyDescent="0.25">
      <c r="C425" s="129"/>
      <c r="D425" s="13"/>
      <c r="E425" s="13"/>
      <c r="F425" s="13"/>
    </row>
    <row r="426" spans="3:6" ht="15" customHeight="1" x14ac:dyDescent="0.25">
      <c r="C426" s="129"/>
      <c r="D426" s="13"/>
      <c r="E426" s="13"/>
      <c r="F426" s="13"/>
    </row>
    <row r="427" spans="3:6" ht="15" customHeight="1" x14ac:dyDescent="0.25">
      <c r="C427" s="129"/>
      <c r="D427" s="13"/>
      <c r="E427" s="13"/>
      <c r="F427" s="13"/>
    </row>
    <row r="428" spans="3:6" ht="15" customHeight="1" x14ac:dyDescent="0.25">
      <c r="C428" s="129"/>
      <c r="D428" s="13"/>
      <c r="E428" s="13"/>
      <c r="F428" s="13"/>
    </row>
    <row r="429" spans="3:6" ht="15" customHeight="1" x14ac:dyDescent="0.25">
      <c r="C429" s="129"/>
      <c r="D429" s="13"/>
      <c r="E429" s="13"/>
      <c r="F429" s="13"/>
    </row>
    <row r="430" spans="3:6" ht="15" customHeight="1" x14ac:dyDescent="0.25">
      <c r="C430" s="129"/>
      <c r="D430" s="13"/>
      <c r="E430" s="13"/>
      <c r="F430" s="13"/>
    </row>
    <row r="431" spans="3:6" ht="15" customHeight="1" x14ac:dyDescent="0.25">
      <c r="C431" s="129"/>
      <c r="D431" s="13"/>
      <c r="E431" s="13"/>
      <c r="F431" s="13"/>
    </row>
    <row r="432" spans="3:6" ht="15" customHeight="1" x14ac:dyDescent="0.25">
      <c r="C432" s="129"/>
      <c r="D432" s="13"/>
      <c r="E432" s="13"/>
      <c r="F432" s="13"/>
    </row>
    <row r="433" spans="3:6" ht="15" customHeight="1" x14ac:dyDescent="0.25">
      <c r="C433" s="129"/>
      <c r="D433" s="13"/>
      <c r="E433" s="13"/>
      <c r="F433" s="13"/>
    </row>
    <row r="434" spans="3:6" ht="15" customHeight="1" x14ac:dyDescent="0.25">
      <c r="C434" s="129"/>
      <c r="D434" s="13"/>
      <c r="E434" s="13"/>
      <c r="F434" s="13"/>
    </row>
    <row r="435" spans="3:6" ht="15" customHeight="1" x14ac:dyDescent="0.25">
      <c r="C435" s="129"/>
      <c r="D435" s="13"/>
      <c r="E435" s="13"/>
      <c r="F435" s="13"/>
    </row>
    <row r="436" spans="3:6" ht="15" customHeight="1" x14ac:dyDescent="0.25">
      <c r="C436" s="129"/>
      <c r="D436" s="13"/>
      <c r="E436" s="13"/>
      <c r="F436" s="13"/>
    </row>
    <row r="437" spans="3:6" ht="15" customHeight="1" x14ac:dyDescent="0.25">
      <c r="C437" s="129"/>
      <c r="D437" s="13"/>
      <c r="E437" s="13"/>
      <c r="F437" s="13"/>
    </row>
    <row r="438" spans="3:6" ht="15" customHeight="1" x14ac:dyDescent="0.25">
      <c r="C438" s="129"/>
      <c r="D438" s="13"/>
      <c r="E438" s="13"/>
      <c r="F438" s="13"/>
    </row>
    <row r="439" spans="3:6" ht="15" customHeight="1" x14ac:dyDescent="0.25">
      <c r="C439" s="129"/>
      <c r="D439" s="13"/>
      <c r="E439" s="13"/>
      <c r="F439" s="13"/>
    </row>
    <row r="440" spans="3:6" ht="15" customHeight="1" x14ac:dyDescent="0.25">
      <c r="C440" s="129"/>
      <c r="D440" s="13"/>
      <c r="E440" s="13"/>
      <c r="F440" s="13"/>
    </row>
    <row r="441" spans="3:6" ht="15" customHeight="1" x14ac:dyDescent="0.25">
      <c r="C441" s="129"/>
      <c r="D441" s="13"/>
      <c r="E441" s="13"/>
      <c r="F441" s="13"/>
    </row>
    <row r="442" spans="3:6" ht="15" customHeight="1" x14ac:dyDescent="0.25">
      <c r="C442" s="129"/>
      <c r="D442" s="13"/>
      <c r="E442" s="13"/>
      <c r="F442" s="13"/>
    </row>
    <row r="443" spans="3:6" ht="15" customHeight="1" x14ac:dyDescent="0.25">
      <c r="C443" s="129"/>
      <c r="D443" s="13"/>
      <c r="E443" s="13"/>
      <c r="F443" s="13"/>
    </row>
    <row r="444" spans="3:6" ht="15" customHeight="1" x14ac:dyDescent="0.25">
      <c r="C444" s="129"/>
      <c r="D444" s="13"/>
      <c r="E444" s="13"/>
      <c r="F444" s="13"/>
    </row>
    <row r="445" spans="3:6" ht="15" customHeight="1" x14ac:dyDescent="0.25">
      <c r="C445" s="129"/>
      <c r="D445" s="13"/>
      <c r="E445" s="13"/>
      <c r="F445" s="13"/>
    </row>
    <row r="446" spans="3:6" ht="15" customHeight="1" x14ac:dyDescent="0.25">
      <c r="C446" s="129"/>
      <c r="D446" s="13"/>
      <c r="E446" s="13"/>
      <c r="F446" s="13"/>
    </row>
    <row r="447" spans="3:6" ht="15" customHeight="1" x14ac:dyDescent="0.25">
      <c r="C447" s="129"/>
      <c r="D447" s="13"/>
      <c r="E447" s="13"/>
      <c r="F447" s="13"/>
    </row>
    <row r="448" spans="3:6" ht="15" customHeight="1" x14ac:dyDescent="0.25">
      <c r="C448" s="129"/>
      <c r="D448" s="13"/>
      <c r="E448" s="13"/>
      <c r="F448" s="13"/>
    </row>
    <row r="449" spans="3:6" ht="15" customHeight="1" x14ac:dyDescent="0.25">
      <c r="C449" s="129"/>
      <c r="D449" s="13"/>
      <c r="E449" s="13"/>
      <c r="F449" s="13"/>
    </row>
    <row r="450" spans="3:6" ht="15" customHeight="1" x14ac:dyDescent="0.25">
      <c r="C450" s="129"/>
      <c r="D450" s="13"/>
      <c r="E450" s="13"/>
      <c r="F450" s="13"/>
    </row>
    <row r="451" spans="3:6" ht="15" customHeight="1" x14ac:dyDescent="0.25">
      <c r="C451" s="129"/>
      <c r="D451" s="13"/>
      <c r="E451" s="13"/>
      <c r="F451" s="13"/>
    </row>
    <row r="452" spans="3:6" ht="15" customHeight="1" x14ac:dyDescent="0.25">
      <c r="C452" s="129"/>
      <c r="D452" s="13"/>
      <c r="E452" s="13"/>
      <c r="F452" s="13"/>
    </row>
    <row r="453" spans="3:6" ht="15" customHeight="1" x14ac:dyDescent="0.25">
      <c r="C453" s="129"/>
      <c r="D453" s="13"/>
      <c r="E453" s="13"/>
      <c r="F453" s="13"/>
    </row>
    <row r="454" spans="3:6" ht="15" customHeight="1" x14ac:dyDescent="0.25">
      <c r="C454" s="129"/>
      <c r="D454" s="13"/>
      <c r="E454" s="13"/>
      <c r="F454" s="13"/>
    </row>
    <row r="455" spans="3:6" ht="15" customHeight="1" x14ac:dyDescent="0.25">
      <c r="C455" s="129"/>
      <c r="D455" s="13"/>
      <c r="E455" s="13"/>
      <c r="F455" s="13"/>
    </row>
    <row r="456" spans="3:6" ht="15" customHeight="1" x14ac:dyDescent="0.25">
      <c r="C456" s="129"/>
      <c r="D456" s="13"/>
      <c r="E456" s="13"/>
      <c r="F456" s="13"/>
    </row>
    <row r="457" spans="3:6" ht="15" customHeight="1" x14ac:dyDescent="0.25">
      <c r="C457" s="129"/>
      <c r="D457" s="13"/>
      <c r="E457" s="13"/>
      <c r="F457" s="13"/>
    </row>
    <row r="458" spans="3:6" ht="15" customHeight="1" x14ac:dyDescent="0.25">
      <c r="C458" s="129"/>
      <c r="D458" s="13"/>
      <c r="E458" s="13"/>
      <c r="F458" s="13"/>
    </row>
    <row r="459" spans="3:6" ht="15" customHeight="1" x14ac:dyDescent="0.25">
      <c r="C459" s="129"/>
      <c r="D459" s="13"/>
      <c r="E459" s="13"/>
      <c r="F459" s="13"/>
    </row>
    <row r="460" spans="3:6" ht="15" customHeight="1" x14ac:dyDescent="0.25">
      <c r="C460" s="129"/>
      <c r="D460" s="13"/>
      <c r="E460" s="13"/>
      <c r="F460" s="13"/>
    </row>
    <row r="461" spans="3:6" ht="15" customHeight="1" x14ac:dyDescent="0.25">
      <c r="C461" s="129"/>
      <c r="D461" s="13"/>
      <c r="E461" s="13"/>
      <c r="F461" s="13"/>
    </row>
    <row r="462" spans="3:6" ht="15" customHeight="1" x14ac:dyDescent="0.25">
      <c r="C462" s="129"/>
      <c r="D462" s="13"/>
      <c r="E462" s="13"/>
      <c r="F462" s="13"/>
    </row>
    <row r="463" spans="3:6" ht="15" customHeight="1" x14ac:dyDescent="0.25">
      <c r="C463" s="129"/>
      <c r="D463" s="13"/>
      <c r="E463" s="13"/>
      <c r="F463" s="13"/>
    </row>
    <row r="464" spans="3:6" ht="15" customHeight="1" x14ac:dyDescent="0.25">
      <c r="C464" s="129"/>
      <c r="D464" s="13"/>
      <c r="E464" s="13"/>
      <c r="F464" s="13"/>
    </row>
    <row r="465" spans="3:6" ht="15" customHeight="1" x14ac:dyDescent="0.25">
      <c r="C465" s="129"/>
      <c r="D465" s="13"/>
      <c r="E465" s="13"/>
      <c r="F465" s="13"/>
    </row>
    <row r="466" spans="3:6" ht="15" customHeight="1" x14ac:dyDescent="0.25">
      <c r="C466" s="129"/>
      <c r="D466" s="13"/>
      <c r="E466" s="13"/>
      <c r="F466" s="13"/>
    </row>
    <row r="467" spans="3:6" ht="15" customHeight="1" x14ac:dyDescent="0.25">
      <c r="C467" s="129"/>
      <c r="D467" s="13"/>
      <c r="E467" s="13"/>
      <c r="F467" s="13"/>
    </row>
    <row r="468" spans="3:6" ht="15" customHeight="1" x14ac:dyDescent="0.25">
      <c r="C468" s="129"/>
      <c r="D468" s="13"/>
      <c r="E468" s="13"/>
      <c r="F468" s="13"/>
    </row>
    <row r="469" spans="3:6" ht="15" customHeight="1" x14ac:dyDescent="0.25">
      <c r="C469" s="129"/>
      <c r="D469" s="13"/>
      <c r="E469" s="13"/>
      <c r="F469" s="13"/>
    </row>
    <row r="470" spans="3:6" ht="15" customHeight="1" x14ac:dyDescent="0.25">
      <c r="C470" s="129"/>
      <c r="D470" s="13"/>
      <c r="E470" s="13"/>
      <c r="F470" s="13"/>
    </row>
    <row r="471" spans="3:6" ht="15" customHeight="1" x14ac:dyDescent="0.25">
      <c r="C471" s="129"/>
      <c r="D471" s="13"/>
      <c r="E471" s="13"/>
      <c r="F471" s="13"/>
    </row>
    <row r="472" spans="3:6" ht="15" customHeight="1" x14ac:dyDescent="0.25">
      <c r="C472" s="129"/>
      <c r="D472" s="13"/>
      <c r="E472" s="13"/>
      <c r="F472" s="13"/>
    </row>
    <row r="473" spans="3:6" ht="15" customHeight="1" x14ac:dyDescent="0.25">
      <c r="C473" s="129"/>
      <c r="D473" s="13"/>
      <c r="E473" s="13"/>
      <c r="F473" s="13"/>
    </row>
    <row r="474" spans="3:6" ht="15" customHeight="1" x14ac:dyDescent="0.25">
      <c r="C474" s="129"/>
      <c r="D474" s="13"/>
      <c r="E474" s="13"/>
      <c r="F474" s="13"/>
    </row>
    <row r="475" spans="3:6" ht="15" customHeight="1" x14ac:dyDescent="0.25">
      <c r="C475" s="129"/>
      <c r="D475" s="13"/>
      <c r="E475" s="13"/>
      <c r="F475" s="13"/>
    </row>
    <row r="476" spans="3:6" ht="15" customHeight="1" x14ac:dyDescent="0.25">
      <c r="C476" s="129"/>
      <c r="D476" s="13"/>
      <c r="E476" s="13"/>
      <c r="F476" s="13"/>
    </row>
    <row r="477" spans="3:6" ht="15" customHeight="1" x14ac:dyDescent="0.25">
      <c r="C477" s="129"/>
      <c r="D477" s="13"/>
      <c r="E477" s="13"/>
      <c r="F477" s="13"/>
    </row>
    <row r="478" spans="3:6" ht="15" customHeight="1" x14ac:dyDescent="0.25">
      <c r="C478" s="129"/>
      <c r="D478" s="13"/>
      <c r="E478" s="13"/>
      <c r="F478" s="13"/>
    </row>
    <row r="479" spans="3:6" ht="15" customHeight="1" x14ac:dyDescent="0.25">
      <c r="C479" s="129"/>
      <c r="D479" s="13"/>
      <c r="E479" s="13"/>
      <c r="F479" s="13"/>
    </row>
    <row r="480" spans="3:6" ht="15" customHeight="1" x14ac:dyDescent="0.25">
      <c r="C480" s="129"/>
      <c r="D480" s="13"/>
      <c r="E480" s="13"/>
      <c r="F480" s="13"/>
    </row>
    <row r="481" spans="3:6" ht="15" customHeight="1" x14ac:dyDescent="0.25">
      <c r="C481" s="129"/>
      <c r="D481" s="13"/>
      <c r="E481" s="13"/>
      <c r="F481" s="13"/>
    </row>
    <row r="482" spans="3:6" ht="15" customHeight="1" x14ac:dyDescent="0.25">
      <c r="C482" s="129"/>
      <c r="D482" s="13"/>
      <c r="E482" s="13"/>
      <c r="F482" s="13"/>
    </row>
    <row r="483" spans="3:6" ht="15" customHeight="1" x14ac:dyDescent="0.25">
      <c r="C483" s="129"/>
      <c r="D483" s="13"/>
      <c r="E483" s="13"/>
      <c r="F483" s="13"/>
    </row>
    <row r="484" spans="3:6" ht="15" customHeight="1" x14ac:dyDescent="0.25">
      <c r="C484" s="129"/>
      <c r="D484" s="13"/>
      <c r="E484" s="13"/>
      <c r="F484" s="13"/>
    </row>
    <row r="485" spans="3:6" ht="15" customHeight="1" x14ac:dyDescent="0.25">
      <c r="C485" s="129"/>
      <c r="D485" s="13"/>
      <c r="E485" s="13"/>
      <c r="F485" s="13"/>
    </row>
    <row r="486" spans="3:6" ht="15" customHeight="1" x14ac:dyDescent="0.25">
      <c r="C486" s="129"/>
      <c r="D486" s="13"/>
      <c r="E486" s="13"/>
      <c r="F486" s="13"/>
    </row>
    <row r="487" spans="3:6" ht="15" customHeight="1" x14ac:dyDescent="0.25">
      <c r="C487" s="129"/>
      <c r="D487" s="13"/>
      <c r="E487" s="13"/>
      <c r="F487" s="13"/>
    </row>
    <row r="488" spans="3:6" ht="15" customHeight="1" x14ac:dyDescent="0.25">
      <c r="C488" s="129"/>
      <c r="D488" s="13"/>
      <c r="E488" s="13"/>
      <c r="F488" s="13"/>
    </row>
    <row r="489" spans="3:6" ht="15" customHeight="1" x14ac:dyDescent="0.25">
      <c r="C489" s="129"/>
      <c r="D489" s="13"/>
      <c r="E489" s="13"/>
      <c r="F489" s="13"/>
    </row>
    <row r="490" spans="3:6" ht="15" customHeight="1" x14ac:dyDescent="0.25">
      <c r="C490" s="129"/>
      <c r="D490" s="13"/>
      <c r="E490" s="13"/>
      <c r="F490" s="13"/>
    </row>
    <row r="491" spans="3:6" ht="15" customHeight="1" x14ac:dyDescent="0.25">
      <c r="C491" s="129"/>
      <c r="D491" s="13"/>
      <c r="E491" s="13"/>
      <c r="F491" s="13"/>
    </row>
    <row r="492" spans="3:6" ht="15" customHeight="1" x14ac:dyDescent="0.25">
      <c r="C492" s="129"/>
      <c r="D492" s="13"/>
      <c r="E492" s="13"/>
      <c r="F492" s="13"/>
    </row>
    <row r="493" spans="3:6" ht="15" customHeight="1" x14ac:dyDescent="0.25">
      <c r="C493" s="129"/>
      <c r="D493" s="13"/>
      <c r="E493" s="13"/>
      <c r="F493" s="13"/>
    </row>
    <row r="494" spans="3:6" ht="15" customHeight="1" x14ac:dyDescent="0.25">
      <c r="C494" s="129"/>
      <c r="D494" s="13"/>
      <c r="E494" s="13"/>
      <c r="F494" s="13"/>
    </row>
    <row r="495" spans="3:6" ht="15" customHeight="1" x14ac:dyDescent="0.25">
      <c r="C495" s="129"/>
      <c r="D495" s="13"/>
      <c r="E495" s="13"/>
      <c r="F495" s="13"/>
    </row>
    <row r="496" spans="3:6" ht="15" customHeight="1" x14ac:dyDescent="0.25">
      <c r="C496" s="129"/>
      <c r="D496" s="13"/>
      <c r="E496" s="13"/>
      <c r="F496" s="13"/>
    </row>
    <row r="497" spans="3:6" ht="15" customHeight="1" x14ac:dyDescent="0.25">
      <c r="C497" s="129"/>
      <c r="D497" s="13"/>
      <c r="E497" s="13"/>
      <c r="F497" s="13"/>
    </row>
    <row r="498" spans="3:6" ht="15" customHeight="1" x14ac:dyDescent="0.25">
      <c r="C498" s="129"/>
      <c r="D498" s="13"/>
      <c r="E498" s="13"/>
      <c r="F498" s="13"/>
    </row>
    <row r="499" spans="3:6" ht="15" customHeight="1" x14ac:dyDescent="0.25">
      <c r="C499" s="129"/>
      <c r="D499" s="13"/>
      <c r="E499" s="13"/>
      <c r="F499" s="13"/>
    </row>
    <row r="500" spans="3:6" ht="15" customHeight="1" x14ac:dyDescent="0.25">
      <c r="C500" s="129"/>
      <c r="D500" s="13"/>
      <c r="E500" s="13"/>
      <c r="F500" s="13"/>
    </row>
    <row r="501" spans="3:6" ht="15" customHeight="1" x14ac:dyDescent="0.25">
      <c r="C501" s="129"/>
      <c r="D501" s="13"/>
      <c r="E501" s="13"/>
      <c r="F501" s="13"/>
    </row>
    <row r="502" spans="3:6" ht="15" customHeight="1" x14ac:dyDescent="0.25">
      <c r="C502" s="129"/>
      <c r="D502" s="13"/>
      <c r="E502" s="13"/>
      <c r="F502" s="13"/>
    </row>
    <row r="503" spans="3:6" ht="15" customHeight="1" x14ac:dyDescent="0.25">
      <c r="C503" s="129"/>
      <c r="D503" s="13"/>
      <c r="E503" s="13"/>
      <c r="F503" s="13"/>
    </row>
    <row r="504" spans="3:6" ht="15" customHeight="1" x14ac:dyDescent="0.25">
      <c r="C504" s="129"/>
      <c r="D504" s="13"/>
      <c r="E504" s="13"/>
      <c r="F504" s="13"/>
    </row>
    <row r="505" spans="3:6" ht="15" customHeight="1" x14ac:dyDescent="0.25">
      <c r="C505" s="129"/>
      <c r="D505" s="13"/>
      <c r="E505" s="13"/>
      <c r="F505" s="13"/>
    </row>
    <row r="506" spans="3:6" ht="15" customHeight="1" x14ac:dyDescent="0.25">
      <c r="C506" s="129"/>
      <c r="D506" s="13"/>
      <c r="E506" s="13"/>
      <c r="F506" s="13"/>
    </row>
    <row r="507" spans="3:6" ht="15" customHeight="1" x14ac:dyDescent="0.25">
      <c r="C507" s="129"/>
      <c r="D507" s="13"/>
      <c r="E507" s="13"/>
      <c r="F507" s="13"/>
    </row>
    <row r="508" spans="3:6" ht="15" customHeight="1" x14ac:dyDescent="0.25">
      <c r="C508" s="129"/>
      <c r="D508" s="13"/>
      <c r="E508" s="13"/>
      <c r="F508" s="13"/>
    </row>
    <row r="509" spans="3:6" ht="15" customHeight="1" x14ac:dyDescent="0.25">
      <c r="C509" s="129"/>
      <c r="D509" s="13"/>
      <c r="E509" s="13"/>
      <c r="F509" s="13"/>
    </row>
    <row r="510" spans="3:6" ht="15" customHeight="1" x14ac:dyDescent="0.25">
      <c r="C510" s="129"/>
      <c r="D510" s="13"/>
      <c r="E510" s="13"/>
      <c r="F510" s="13"/>
    </row>
    <row r="511" spans="3:6" ht="15" customHeight="1" x14ac:dyDescent="0.25">
      <c r="C511" s="129"/>
      <c r="D511" s="13"/>
      <c r="E511" s="13"/>
      <c r="F511" s="13"/>
    </row>
    <row r="512" spans="3:6" ht="15" customHeight="1" x14ac:dyDescent="0.25">
      <c r="C512" s="129"/>
      <c r="D512" s="13"/>
      <c r="E512" s="13"/>
      <c r="F512" s="13"/>
    </row>
    <row r="513" spans="3:6" ht="15" customHeight="1" x14ac:dyDescent="0.25">
      <c r="C513" s="129"/>
      <c r="D513" s="13"/>
      <c r="E513" s="13"/>
      <c r="F513" s="13"/>
    </row>
    <row r="514" spans="3:6" ht="15" customHeight="1" x14ac:dyDescent="0.25">
      <c r="C514" s="129"/>
      <c r="D514" s="13"/>
      <c r="E514" s="13"/>
      <c r="F514" s="13"/>
    </row>
    <row r="515" spans="3:6" ht="15" customHeight="1" x14ac:dyDescent="0.25">
      <c r="C515" s="129"/>
      <c r="D515" s="13"/>
      <c r="E515" s="13"/>
      <c r="F515" s="13"/>
    </row>
    <row r="516" spans="3:6" ht="15" customHeight="1" x14ac:dyDescent="0.25">
      <c r="C516" s="129"/>
      <c r="D516" s="13"/>
      <c r="E516" s="13"/>
      <c r="F516" s="13"/>
    </row>
    <row r="517" spans="3:6" ht="15" customHeight="1" x14ac:dyDescent="0.25">
      <c r="C517" s="129"/>
      <c r="D517" s="13"/>
      <c r="E517" s="13"/>
      <c r="F517" s="13"/>
    </row>
    <row r="518" spans="3:6" ht="15" customHeight="1" x14ac:dyDescent="0.25">
      <c r="C518" s="129"/>
      <c r="D518" s="13"/>
      <c r="E518" s="13"/>
      <c r="F518" s="13"/>
    </row>
    <row r="519" spans="3:6" ht="15" customHeight="1" x14ac:dyDescent="0.25">
      <c r="C519" s="129"/>
      <c r="D519" s="13"/>
      <c r="E519" s="13"/>
      <c r="F519" s="13"/>
    </row>
    <row r="520" spans="3:6" ht="15" customHeight="1" x14ac:dyDescent="0.25">
      <c r="C520" s="129"/>
      <c r="D520" s="13"/>
      <c r="E520" s="13"/>
      <c r="F520" s="13"/>
    </row>
    <row r="521" spans="3:6" ht="15" customHeight="1" x14ac:dyDescent="0.25">
      <c r="C521" s="129"/>
      <c r="D521" s="13"/>
      <c r="E521" s="13"/>
      <c r="F521" s="13"/>
    </row>
    <row r="522" spans="3:6" ht="15" customHeight="1" x14ac:dyDescent="0.25">
      <c r="C522" s="129"/>
      <c r="D522" s="13"/>
      <c r="E522" s="13"/>
      <c r="F522" s="13"/>
    </row>
    <row r="523" spans="3:6" ht="15" customHeight="1" x14ac:dyDescent="0.25">
      <c r="C523" s="129"/>
      <c r="D523" s="13"/>
      <c r="E523" s="13"/>
      <c r="F523" s="13"/>
    </row>
    <row r="524" spans="3:6" ht="15" customHeight="1" x14ac:dyDescent="0.25">
      <c r="C524" s="129"/>
      <c r="D524" s="13"/>
      <c r="E524" s="13"/>
      <c r="F524" s="13"/>
    </row>
    <row r="525" spans="3:6" ht="15" customHeight="1" x14ac:dyDescent="0.25">
      <c r="C525" s="129"/>
      <c r="D525" s="13"/>
      <c r="E525" s="13"/>
      <c r="F525" s="13"/>
    </row>
    <row r="526" spans="3:6" ht="15" customHeight="1" x14ac:dyDescent="0.25">
      <c r="C526" s="129"/>
      <c r="D526" s="13"/>
      <c r="E526" s="13"/>
      <c r="F526" s="13"/>
    </row>
    <row r="527" spans="3:6" ht="15" customHeight="1" x14ac:dyDescent="0.25">
      <c r="C527" s="129"/>
      <c r="D527" s="13"/>
      <c r="E527" s="13"/>
      <c r="F527" s="13"/>
    </row>
    <row r="528" spans="3:6" ht="15" customHeight="1" x14ac:dyDescent="0.25">
      <c r="C528" s="129"/>
      <c r="D528" s="13"/>
      <c r="E528" s="13"/>
      <c r="F528" s="13"/>
    </row>
    <row r="529" spans="3:6" ht="15" customHeight="1" x14ac:dyDescent="0.25">
      <c r="C529" s="129"/>
      <c r="D529" s="13"/>
      <c r="E529" s="13"/>
      <c r="F529" s="13"/>
    </row>
    <row r="530" spans="3:6" ht="15" customHeight="1" x14ac:dyDescent="0.25">
      <c r="C530" s="129"/>
      <c r="D530" s="13"/>
      <c r="E530" s="13"/>
      <c r="F530" s="13"/>
    </row>
    <row r="531" spans="3:6" ht="15" customHeight="1" x14ac:dyDescent="0.25">
      <c r="C531" s="129"/>
      <c r="D531" s="13"/>
      <c r="E531" s="13"/>
      <c r="F531" s="13"/>
    </row>
    <row r="532" spans="3:6" ht="15" customHeight="1" x14ac:dyDescent="0.25">
      <c r="C532" s="129"/>
      <c r="D532" s="13"/>
      <c r="E532" s="13"/>
      <c r="F532" s="13"/>
    </row>
    <row r="533" spans="3:6" ht="15" customHeight="1" x14ac:dyDescent="0.25">
      <c r="C533" s="129"/>
      <c r="D533" s="13"/>
      <c r="E533" s="13"/>
      <c r="F533" s="13"/>
    </row>
    <row r="534" spans="3:6" ht="15" customHeight="1" x14ac:dyDescent="0.25">
      <c r="C534" s="129"/>
      <c r="D534" s="13"/>
      <c r="E534" s="13"/>
      <c r="F534" s="13"/>
    </row>
    <row r="535" spans="3:6" ht="15" customHeight="1" x14ac:dyDescent="0.25">
      <c r="C535" s="129"/>
      <c r="D535" s="13"/>
      <c r="E535" s="13"/>
      <c r="F535" s="13"/>
    </row>
    <row r="536" spans="3:6" ht="15" customHeight="1" x14ac:dyDescent="0.25">
      <c r="C536" s="129"/>
      <c r="D536" s="13"/>
      <c r="E536" s="13"/>
      <c r="F536" s="13"/>
    </row>
    <row r="537" spans="3:6" ht="15" customHeight="1" x14ac:dyDescent="0.25">
      <c r="C537" s="129"/>
      <c r="D537" s="13"/>
      <c r="E537" s="13"/>
      <c r="F537" s="13"/>
    </row>
    <row r="538" spans="3:6" ht="15" customHeight="1" x14ac:dyDescent="0.25">
      <c r="C538" s="129"/>
      <c r="D538" s="13"/>
      <c r="E538" s="13"/>
      <c r="F538" s="13"/>
    </row>
    <row r="539" spans="3:6" ht="15" customHeight="1" x14ac:dyDescent="0.25">
      <c r="C539" s="129"/>
      <c r="D539" s="13"/>
      <c r="E539" s="13"/>
      <c r="F539" s="13"/>
    </row>
    <row r="540" spans="3:6" ht="15" customHeight="1" x14ac:dyDescent="0.25">
      <c r="C540" s="129"/>
      <c r="D540" s="13"/>
      <c r="E540" s="13"/>
      <c r="F540" s="13"/>
    </row>
    <row r="541" spans="3:6" ht="15" customHeight="1" x14ac:dyDescent="0.25">
      <c r="C541" s="129"/>
      <c r="D541" s="13"/>
      <c r="E541" s="13"/>
      <c r="F541" s="13"/>
    </row>
    <row r="542" spans="3:6" ht="15" customHeight="1" x14ac:dyDescent="0.25">
      <c r="C542" s="129"/>
      <c r="D542" s="13"/>
      <c r="E542" s="13"/>
      <c r="F542" s="13"/>
    </row>
    <row r="543" spans="3:6" ht="15" customHeight="1" x14ac:dyDescent="0.25">
      <c r="C543" s="129"/>
      <c r="D543" s="13"/>
      <c r="E543" s="13"/>
      <c r="F543" s="13"/>
    </row>
    <row r="544" spans="3:6" ht="15" customHeight="1" x14ac:dyDescent="0.25">
      <c r="C544" s="129"/>
      <c r="D544" s="13"/>
      <c r="E544" s="13"/>
      <c r="F544" s="13"/>
    </row>
    <row r="545" spans="3:6" ht="15" customHeight="1" x14ac:dyDescent="0.25">
      <c r="C545" s="129"/>
      <c r="D545" s="13"/>
      <c r="E545" s="13"/>
      <c r="F545" s="13"/>
    </row>
    <row r="546" spans="3:6" ht="15" customHeight="1" x14ac:dyDescent="0.25">
      <c r="C546" s="129"/>
      <c r="D546" s="13"/>
      <c r="E546" s="13"/>
      <c r="F546" s="13"/>
    </row>
    <row r="547" spans="3:6" ht="15" customHeight="1" x14ac:dyDescent="0.25">
      <c r="C547" s="129"/>
      <c r="D547" s="13"/>
      <c r="E547" s="13"/>
      <c r="F547" s="13"/>
    </row>
    <row r="548" spans="3:6" ht="15" customHeight="1" x14ac:dyDescent="0.25">
      <c r="C548" s="129"/>
      <c r="D548" s="13"/>
      <c r="E548" s="13"/>
      <c r="F548" s="13"/>
    </row>
    <row r="549" spans="3:6" ht="15" customHeight="1" x14ac:dyDescent="0.25">
      <c r="C549" s="129"/>
      <c r="D549" s="13"/>
      <c r="E549" s="13"/>
      <c r="F549" s="13"/>
    </row>
    <row r="550" spans="3:6" ht="15" customHeight="1" x14ac:dyDescent="0.25">
      <c r="C550" s="129"/>
      <c r="D550" s="13"/>
      <c r="E550" s="13"/>
      <c r="F550" s="13"/>
    </row>
    <row r="551" spans="3:6" ht="15" customHeight="1" x14ac:dyDescent="0.25">
      <c r="C551" s="129"/>
      <c r="D551" s="13"/>
      <c r="E551" s="13"/>
      <c r="F551" s="13"/>
    </row>
    <row r="552" spans="3:6" ht="15" customHeight="1" x14ac:dyDescent="0.25">
      <c r="C552" s="129"/>
      <c r="D552" s="13"/>
      <c r="E552" s="13"/>
      <c r="F552" s="13"/>
    </row>
    <row r="553" spans="3:6" ht="15" customHeight="1" x14ac:dyDescent="0.25">
      <c r="C553" s="129"/>
      <c r="D553" s="13"/>
      <c r="E553" s="13"/>
      <c r="F553" s="13"/>
    </row>
    <row r="554" spans="3:6" ht="15" customHeight="1" x14ac:dyDescent="0.25">
      <c r="C554" s="129"/>
      <c r="D554" s="13"/>
      <c r="E554" s="13"/>
      <c r="F554" s="13"/>
    </row>
    <row r="555" spans="3:6" ht="15" customHeight="1" x14ac:dyDescent="0.25">
      <c r="C555" s="129"/>
      <c r="D555" s="13"/>
      <c r="E555" s="13"/>
      <c r="F555" s="13"/>
    </row>
    <row r="556" spans="3:6" ht="15" customHeight="1" x14ac:dyDescent="0.25">
      <c r="C556" s="129"/>
      <c r="D556" s="13"/>
      <c r="E556" s="13"/>
      <c r="F556" s="13"/>
    </row>
    <row r="557" spans="3:6" ht="15" customHeight="1" x14ac:dyDescent="0.25">
      <c r="C557" s="129"/>
      <c r="D557" s="13"/>
      <c r="E557" s="13"/>
      <c r="F557" s="13"/>
    </row>
    <row r="558" spans="3:6" ht="15" customHeight="1" x14ac:dyDescent="0.25">
      <c r="C558" s="129"/>
      <c r="D558" s="13"/>
      <c r="E558" s="13"/>
      <c r="F558" s="13"/>
    </row>
    <row r="559" spans="3:6" ht="15" customHeight="1" x14ac:dyDescent="0.25">
      <c r="C559" s="129"/>
      <c r="D559" s="13"/>
      <c r="E559" s="13"/>
      <c r="F559" s="13"/>
    </row>
    <row r="560" spans="3:6" ht="15" customHeight="1" x14ac:dyDescent="0.25">
      <c r="C560" s="129"/>
      <c r="D560" s="13"/>
      <c r="E560" s="13"/>
      <c r="F560" s="13"/>
    </row>
    <row r="561" spans="3:6" ht="15" customHeight="1" x14ac:dyDescent="0.25">
      <c r="C561" s="129"/>
      <c r="D561" s="13"/>
      <c r="E561" s="13"/>
      <c r="F561" s="13"/>
    </row>
    <row r="562" spans="3:6" ht="15" customHeight="1" x14ac:dyDescent="0.25">
      <c r="C562" s="129"/>
      <c r="D562" s="13"/>
      <c r="E562" s="13"/>
      <c r="F562" s="13"/>
    </row>
    <row r="563" spans="3:6" ht="15" customHeight="1" x14ac:dyDescent="0.25">
      <c r="C563" s="129"/>
      <c r="D563" s="13"/>
      <c r="E563" s="13"/>
      <c r="F563" s="13"/>
    </row>
    <row r="564" spans="3:6" ht="15" customHeight="1" x14ac:dyDescent="0.25">
      <c r="C564" s="129"/>
      <c r="D564" s="13"/>
      <c r="E564" s="13"/>
      <c r="F564" s="13"/>
    </row>
    <row r="565" spans="3:6" ht="15" customHeight="1" x14ac:dyDescent="0.25">
      <c r="C565" s="129"/>
      <c r="D565" s="13"/>
      <c r="E565" s="13"/>
      <c r="F565" s="13"/>
    </row>
    <row r="566" spans="3:6" ht="15" customHeight="1" x14ac:dyDescent="0.25">
      <c r="C566" s="129"/>
      <c r="D566" s="13"/>
      <c r="E566" s="13"/>
      <c r="F566" s="13"/>
    </row>
    <row r="567" spans="3:6" ht="15" customHeight="1" x14ac:dyDescent="0.25">
      <c r="C567" s="129"/>
      <c r="D567" s="13"/>
      <c r="E567" s="13"/>
      <c r="F567" s="13"/>
    </row>
    <row r="568" spans="3:6" ht="15" customHeight="1" x14ac:dyDescent="0.25">
      <c r="C568" s="129"/>
      <c r="D568" s="13"/>
      <c r="E568" s="13"/>
      <c r="F568" s="13"/>
    </row>
    <row r="569" spans="3:6" ht="15" customHeight="1" x14ac:dyDescent="0.25">
      <c r="C569" s="129"/>
      <c r="D569" s="13"/>
      <c r="E569" s="13"/>
      <c r="F569" s="13"/>
    </row>
    <row r="570" spans="3:6" ht="15" customHeight="1" x14ac:dyDescent="0.25">
      <c r="C570" s="129"/>
      <c r="D570" s="13"/>
      <c r="E570" s="13"/>
      <c r="F570" s="13"/>
    </row>
    <row r="571" spans="3:6" ht="15" customHeight="1" x14ac:dyDescent="0.25">
      <c r="C571" s="129"/>
      <c r="D571" s="13"/>
      <c r="E571" s="13"/>
      <c r="F571" s="13"/>
    </row>
    <row r="572" spans="3:6" ht="15" customHeight="1" x14ac:dyDescent="0.25">
      <c r="C572" s="129"/>
      <c r="D572" s="13"/>
      <c r="E572" s="13"/>
      <c r="F572" s="13"/>
    </row>
    <row r="573" spans="3:6" ht="15" customHeight="1" x14ac:dyDescent="0.25">
      <c r="C573" s="129"/>
      <c r="D573" s="13"/>
      <c r="E573" s="13"/>
      <c r="F573" s="13"/>
    </row>
    <row r="574" spans="3:6" ht="15" customHeight="1" x14ac:dyDescent="0.25">
      <c r="C574" s="129"/>
      <c r="D574" s="13"/>
      <c r="E574" s="13"/>
      <c r="F574" s="13"/>
    </row>
    <row r="575" spans="3:6" ht="15" customHeight="1" x14ac:dyDescent="0.25">
      <c r="C575" s="129"/>
      <c r="D575" s="13"/>
      <c r="E575" s="13"/>
      <c r="F575" s="13"/>
    </row>
    <row r="576" spans="3:6" ht="15" customHeight="1" x14ac:dyDescent="0.25">
      <c r="C576" s="129"/>
      <c r="D576" s="13"/>
      <c r="E576" s="13"/>
      <c r="F576" s="13"/>
    </row>
    <row r="577" spans="3:6" ht="15" customHeight="1" x14ac:dyDescent="0.25">
      <c r="C577" s="129"/>
      <c r="D577" s="13"/>
      <c r="E577" s="13"/>
      <c r="F577" s="13"/>
    </row>
    <row r="578" spans="3:6" ht="15" customHeight="1" x14ac:dyDescent="0.25">
      <c r="C578" s="129"/>
      <c r="D578" s="13"/>
      <c r="E578" s="13"/>
      <c r="F578" s="13"/>
    </row>
    <row r="579" spans="3:6" ht="15" customHeight="1" x14ac:dyDescent="0.25">
      <c r="C579" s="129"/>
      <c r="D579" s="13"/>
      <c r="E579" s="13"/>
      <c r="F579" s="13"/>
    </row>
    <row r="580" spans="3:6" ht="15" customHeight="1" x14ac:dyDescent="0.25">
      <c r="C580" s="129"/>
      <c r="D580" s="13"/>
      <c r="E580" s="13"/>
      <c r="F580" s="13"/>
    </row>
    <row r="581" spans="3:6" ht="15" customHeight="1" x14ac:dyDescent="0.25">
      <c r="C581" s="129"/>
      <c r="D581" s="13"/>
      <c r="E581" s="13"/>
      <c r="F581" s="13"/>
    </row>
    <row r="582" spans="3:6" ht="15" customHeight="1" x14ac:dyDescent="0.25">
      <c r="C582" s="129"/>
      <c r="D582" s="13"/>
      <c r="E582" s="13"/>
      <c r="F582" s="13"/>
    </row>
    <row r="583" spans="3:6" ht="15" customHeight="1" x14ac:dyDescent="0.25">
      <c r="C583" s="129"/>
      <c r="D583" s="13"/>
      <c r="E583" s="13"/>
      <c r="F583" s="13"/>
    </row>
    <row r="584" spans="3:6" ht="15" customHeight="1" x14ac:dyDescent="0.25">
      <c r="C584" s="129"/>
      <c r="D584" s="13"/>
      <c r="E584" s="13"/>
      <c r="F584" s="13"/>
    </row>
    <row r="585" spans="3:6" ht="15" customHeight="1" x14ac:dyDescent="0.25">
      <c r="C585" s="129"/>
      <c r="D585" s="13"/>
      <c r="E585" s="13"/>
      <c r="F585" s="13"/>
    </row>
    <row r="586" spans="3:6" ht="15" customHeight="1" x14ac:dyDescent="0.25">
      <c r="C586" s="129"/>
      <c r="D586" s="13"/>
      <c r="E586" s="13"/>
      <c r="F586" s="13"/>
    </row>
    <row r="587" spans="3:6" ht="15" customHeight="1" x14ac:dyDescent="0.25">
      <c r="C587" s="129"/>
      <c r="D587" s="13"/>
      <c r="E587" s="13"/>
      <c r="F587" s="13"/>
    </row>
    <row r="588" spans="3:6" ht="15" customHeight="1" x14ac:dyDescent="0.25">
      <c r="C588" s="129"/>
      <c r="D588" s="13"/>
      <c r="E588" s="13"/>
      <c r="F588" s="13"/>
    </row>
    <row r="589" spans="3:6" ht="15" customHeight="1" x14ac:dyDescent="0.25">
      <c r="C589" s="129"/>
      <c r="D589" s="13"/>
      <c r="E589" s="13"/>
      <c r="F589" s="13"/>
    </row>
    <row r="590" spans="3:6" ht="15" customHeight="1" x14ac:dyDescent="0.25">
      <c r="C590" s="129"/>
      <c r="D590" s="13"/>
      <c r="E590" s="13"/>
      <c r="F590" s="13"/>
    </row>
    <row r="591" spans="3:6" ht="15" customHeight="1" x14ac:dyDescent="0.25">
      <c r="C591" s="129"/>
      <c r="D591" s="13"/>
      <c r="E591" s="13"/>
      <c r="F591" s="13"/>
    </row>
    <row r="592" spans="3:6" ht="15" customHeight="1" x14ac:dyDescent="0.25">
      <c r="C592" s="129"/>
      <c r="D592" s="13"/>
      <c r="E592" s="13"/>
      <c r="F592" s="13"/>
    </row>
    <row r="593" spans="3:6" ht="15" customHeight="1" x14ac:dyDescent="0.25">
      <c r="C593" s="129"/>
      <c r="D593" s="13"/>
      <c r="E593" s="13"/>
      <c r="F593" s="13"/>
    </row>
    <row r="594" spans="3:6" ht="15" customHeight="1" x14ac:dyDescent="0.25">
      <c r="C594" s="129"/>
      <c r="D594" s="13"/>
      <c r="E594" s="13"/>
      <c r="F594" s="13"/>
    </row>
    <row r="595" spans="3:6" ht="15" customHeight="1" x14ac:dyDescent="0.25">
      <c r="C595" s="129"/>
      <c r="D595" s="13"/>
      <c r="E595" s="13"/>
      <c r="F595" s="13"/>
    </row>
    <row r="596" spans="3:6" ht="15" customHeight="1" x14ac:dyDescent="0.25">
      <c r="C596" s="129"/>
      <c r="D596" s="13"/>
      <c r="E596" s="13"/>
      <c r="F596" s="13"/>
    </row>
    <row r="597" spans="3:6" ht="15" customHeight="1" x14ac:dyDescent="0.25">
      <c r="C597" s="129"/>
      <c r="D597" s="13"/>
      <c r="E597" s="13"/>
      <c r="F597" s="13"/>
    </row>
    <row r="598" spans="3:6" ht="15" customHeight="1" x14ac:dyDescent="0.25">
      <c r="C598" s="129"/>
      <c r="D598" s="13"/>
      <c r="E598" s="13"/>
      <c r="F598" s="13"/>
    </row>
    <row r="599" spans="3:6" ht="15" customHeight="1" x14ac:dyDescent="0.25">
      <c r="C599" s="129"/>
      <c r="D599" s="13"/>
      <c r="E599" s="13"/>
      <c r="F599" s="13"/>
    </row>
    <row r="600" spans="3:6" ht="15" customHeight="1" x14ac:dyDescent="0.25">
      <c r="C600" s="129"/>
      <c r="D600" s="13"/>
      <c r="E600" s="13"/>
      <c r="F600" s="13"/>
    </row>
    <row r="601" spans="3:6" ht="15" customHeight="1" x14ac:dyDescent="0.25">
      <c r="C601" s="129"/>
      <c r="D601" s="13"/>
      <c r="E601" s="13"/>
      <c r="F601" s="13"/>
    </row>
    <row r="602" spans="3:6" ht="15" customHeight="1" x14ac:dyDescent="0.25">
      <c r="C602" s="129"/>
      <c r="D602" s="13"/>
      <c r="E602" s="13"/>
      <c r="F602" s="13"/>
    </row>
    <row r="603" spans="3:6" ht="15" customHeight="1" x14ac:dyDescent="0.25">
      <c r="C603" s="129"/>
      <c r="D603" s="13"/>
      <c r="E603" s="13"/>
      <c r="F603" s="13"/>
    </row>
    <row r="604" spans="3:6" ht="15" customHeight="1" x14ac:dyDescent="0.25">
      <c r="C604" s="129"/>
      <c r="D604" s="13"/>
      <c r="E604" s="13"/>
      <c r="F604" s="13"/>
    </row>
    <row r="605" spans="3:6" ht="15" customHeight="1" x14ac:dyDescent="0.25">
      <c r="C605" s="129"/>
      <c r="D605" s="13"/>
      <c r="E605" s="13"/>
      <c r="F605" s="13"/>
    </row>
    <row r="606" spans="3:6" ht="15" customHeight="1" x14ac:dyDescent="0.25">
      <c r="C606" s="129"/>
      <c r="D606" s="13"/>
      <c r="E606" s="13"/>
      <c r="F606" s="13"/>
    </row>
    <row r="607" spans="3:6" ht="15" customHeight="1" x14ac:dyDescent="0.25">
      <c r="C607" s="129"/>
      <c r="D607" s="13"/>
      <c r="E607" s="13"/>
      <c r="F607" s="13"/>
    </row>
    <row r="608" spans="3:6" ht="15" customHeight="1" x14ac:dyDescent="0.25">
      <c r="C608" s="129"/>
      <c r="D608" s="13"/>
      <c r="E608" s="13"/>
      <c r="F608" s="13"/>
    </row>
    <row r="609" spans="3:6" ht="15" customHeight="1" x14ac:dyDescent="0.25">
      <c r="C609" s="129"/>
      <c r="D609" s="13"/>
      <c r="E609" s="13"/>
      <c r="F609" s="13"/>
    </row>
    <row r="610" spans="3:6" ht="15" customHeight="1" x14ac:dyDescent="0.25">
      <c r="C610" s="129"/>
      <c r="D610" s="13"/>
      <c r="E610" s="13"/>
      <c r="F610" s="13"/>
    </row>
    <row r="611" spans="3:6" ht="15" customHeight="1" x14ac:dyDescent="0.25">
      <c r="C611" s="129"/>
      <c r="D611" s="13"/>
      <c r="E611" s="13"/>
      <c r="F611" s="13"/>
    </row>
    <row r="612" spans="3:6" ht="15" customHeight="1" x14ac:dyDescent="0.25">
      <c r="C612" s="129"/>
      <c r="D612" s="13"/>
      <c r="E612" s="13"/>
      <c r="F612" s="13"/>
    </row>
    <row r="613" spans="3:6" ht="15" customHeight="1" x14ac:dyDescent="0.25">
      <c r="C613" s="129"/>
      <c r="D613" s="13"/>
      <c r="E613" s="13"/>
      <c r="F613" s="13"/>
    </row>
    <row r="614" spans="3:6" ht="15" customHeight="1" x14ac:dyDescent="0.25">
      <c r="C614" s="129"/>
      <c r="D614" s="13"/>
      <c r="E614" s="13"/>
      <c r="F614" s="13"/>
    </row>
    <row r="615" spans="3:6" ht="15" customHeight="1" x14ac:dyDescent="0.25">
      <c r="C615" s="129"/>
      <c r="D615" s="13"/>
      <c r="E615" s="13"/>
      <c r="F615" s="13"/>
    </row>
    <row r="616" spans="3:6" ht="15" customHeight="1" x14ac:dyDescent="0.25">
      <c r="C616" s="129"/>
      <c r="D616" s="13"/>
      <c r="E616" s="13"/>
      <c r="F616" s="13"/>
    </row>
    <row r="617" spans="3:6" ht="15" customHeight="1" x14ac:dyDescent="0.25">
      <c r="C617" s="129"/>
      <c r="D617" s="13"/>
      <c r="E617" s="13"/>
      <c r="F617" s="13"/>
    </row>
    <row r="618" spans="3:6" ht="15" customHeight="1" x14ac:dyDescent="0.25">
      <c r="C618" s="129"/>
      <c r="D618" s="13"/>
      <c r="E618" s="13"/>
      <c r="F618" s="13"/>
    </row>
    <row r="619" spans="3:6" ht="15" customHeight="1" x14ac:dyDescent="0.25">
      <c r="C619" s="129"/>
      <c r="D619" s="13"/>
      <c r="E619" s="13"/>
      <c r="F619" s="13"/>
    </row>
    <row r="620" spans="3:6" ht="15" customHeight="1" x14ac:dyDescent="0.25">
      <c r="C620" s="129"/>
      <c r="D620" s="13"/>
      <c r="E620" s="13"/>
      <c r="F620" s="13"/>
    </row>
    <row r="621" spans="3:6" ht="15" customHeight="1" x14ac:dyDescent="0.25">
      <c r="C621" s="129"/>
      <c r="D621" s="13"/>
      <c r="E621" s="13"/>
      <c r="F621" s="13"/>
    </row>
    <row r="622" spans="3:6" ht="15" customHeight="1" x14ac:dyDescent="0.25">
      <c r="C622" s="129"/>
      <c r="D622" s="13"/>
      <c r="E622" s="13"/>
      <c r="F622" s="13"/>
    </row>
    <row r="623" spans="3:6" ht="15" customHeight="1" x14ac:dyDescent="0.25">
      <c r="C623" s="129"/>
      <c r="D623" s="13"/>
      <c r="E623" s="13"/>
      <c r="F623" s="13"/>
    </row>
    <row r="624" spans="3:6" ht="15" customHeight="1" x14ac:dyDescent="0.25">
      <c r="C624" s="129"/>
      <c r="D624" s="13"/>
      <c r="E624" s="13"/>
      <c r="F624" s="13"/>
    </row>
    <row r="625" spans="3:6" ht="15" customHeight="1" x14ac:dyDescent="0.25">
      <c r="C625" s="129"/>
      <c r="D625" s="13"/>
      <c r="E625" s="13"/>
      <c r="F625" s="13"/>
    </row>
    <row r="626" spans="3:6" ht="15" customHeight="1" x14ac:dyDescent="0.25">
      <c r="C626" s="129"/>
      <c r="D626" s="13"/>
      <c r="E626" s="13"/>
      <c r="F626" s="13"/>
    </row>
    <row r="627" spans="3:6" ht="15" customHeight="1" x14ac:dyDescent="0.25">
      <c r="C627" s="129"/>
      <c r="D627" s="13"/>
      <c r="E627" s="13"/>
      <c r="F627" s="13"/>
    </row>
    <row r="628" spans="3:6" ht="15" customHeight="1" x14ac:dyDescent="0.25">
      <c r="C628" s="129"/>
      <c r="D628" s="13"/>
      <c r="E628" s="13"/>
      <c r="F628" s="13"/>
    </row>
    <row r="629" spans="3:6" ht="15" customHeight="1" x14ac:dyDescent="0.25">
      <c r="C629" s="129"/>
      <c r="D629" s="13"/>
      <c r="E629" s="13"/>
      <c r="F629" s="13"/>
    </row>
    <row r="630" spans="3:6" ht="15" customHeight="1" x14ac:dyDescent="0.25">
      <c r="C630" s="129"/>
      <c r="D630" s="13"/>
      <c r="E630" s="13"/>
      <c r="F630" s="13"/>
    </row>
    <row r="631" spans="3:6" ht="15" customHeight="1" x14ac:dyDescent="0.25">
      <c r="C631" s="129"/>
      <c r="D631" s="13"/>
      <c r="E631" s="13"/>
      <c r="F631" s="13"/>
    </row>
    <row r="632" spans="3:6" ht="15" customHeight="1" x14ac:dyDescent="0.25">
      <c r="C632" s="129"/>
      <c r="D632" s="13"/>
      <c r="E632" s="13"/>
      <c r="F632" s="13"/>
    </row>
    <row r="633" spans="3:6" ht="15" customHeight="1" x14ac:dyDescent="0.25">
      <c r="C633" s="129"/>
      <c r="D633" s="13"/>
      <c r="E633" s="13"/>
      <c r="F633" s="13"/>
    </row>
    <row r="634" spans="3:6" ht="15" customHeight="1" x14ac:dyDescent="0.25">
      <c r="C634" s="129"/>
      <c r="D634" s="13"/>
      <c r="E634" s="13"/>
      <c r="F634" s="13"/>
    </row>
    <row r="635" spans="3:6" ht="15" customHeight="1" x14ac:dyDescent="0.25">
      <c r="C635" s="129"/>
      <c r="D635" s="13"/>
      <c r="E635" s="13"/>
      <c r="F635" s="13"/>
    </row>
    <row r="636" spans="3:6" ht="15" customHeight="1" x14ac:dyDescent="0.25">
      <c r="C636" s="129"/>
      <c r="D636" s="13"/>
      <c r="E636" s="13"/>
      <c r="F636" s="13"/>
    </row>
    <row r="637" spans="3:6" ht="15" customHeight="1" x14ac:dyDescent="0.25">
      <c r="C637" s="129"/>
      <c r="D637" s="13"/>
      <c r="E637" s="13"/>
      <c r="F637" s="13"/>
    </row>
    <row r="638" spans="3:6" ht="15" customHeight="1" x14ac:dyDescent="0.25">
      <c r="C638" s="129"/>
      <c r="D638" s="13"/>
      <c r="E638" s="13"/>
      <c r="F638" s="13"/>
    </row>
    <row r="639" spans="3:6" ht="15" customHeight="1" x14ac:dyDescent="0.25">
      <c r="C639" s="129"/>
      <c r="D639" s="13"/>
      <c r="E639" s="13"/>
      <c r="F639" s="13"/>
    </row>
    <row r="640" spans="3:6" ht="15" customHeight="1" x14ac:dyDescent="0.25">
      <c r="C640" s="129"/>
      <c r="D640" s="13"/>
      <c r="E640" s="13"/>
      <c r="F640" s="13"/>
    </row>
    <row r="641" spans="3:6" ht="15" customHeight="1" x14ac:dyDescent="0.25">
      <c r="C641" s="129"/>
      <c r="D641" s="13"/>
      <c r="E641" s="13"/>
      <c r="F641" s="13"/>
    </row>
    <row r="642" spans="3:6" ht="15" customHeight="1" x14ac:dyDescent="0.25">
      <c r="C642" s="129"/>
      <c r="D642" s="13"/>
      <c r="E642" s="13"/>
      <c r="F642" s="13"/>
    </row>
    <row r="643" spans="3:6" ht="15" customHeight="1" x14ac:dyDescent="0.25">
      <c r="C643" s="129"/>
      <c r="D643" s="13"/>
      <c r="E643" s="13"/>
      <c r="F643" s="13"/>
    </row>
    <row r="644" spans="3:6" ht="15" customHeight="1" x14ac:dyDescent="0.25">
      <c r="C644" s="129"/>
      <c r="D644" s="13"/>
      <c r="E644" s="13"/>
      <c r="F644" s="13"/>
    </row>
    <row r="645" spans="3:6" ht="15" customHeight="1" x14ac:dyDescent="0.25">
      <c r="C645" s="129"/>
      <c r="D645" s="13"/>
      <c r="E645" s="13"/>
      <c r="F645" s="13"/>
    </row>
    <row r="646" spans="3:6" ht="15" customHeight="1" x14ac:dyDescent="0.25">
      <c r="C646" s="129"/>
      <c r="D646" s="13"/>
      <c r="E646" s="13"/>
      <c r="F646" s="13"/>
    </row>
    <row r="647" spans="3:6" ht="15" customHeight="1" x14ac:dyDescent="0.25">
      <c r="C647" s="129"/>
      <c r="D647" s="13"/>
      <c r="E647" s="13"/>
      <c r="F647" s="13"/>
    </row>
    <row r="648" spans="3:6" ht="15" customHeight="1" x14ac:dyDescent="0.25">
      <c r="C648" s="129"/>
      <c r="D648" s="13"/>
      <c r="E648" s="13"/>
      <c r="F648" s="13"/>
    </row>
    <row r="649" spans="3:6" ht="15" customHeight="1" x14ac:dyDescent="0.25">
      <c r="C649" s="129"/>
      <c r="D649" s="13"/>
      <c r="E649" s="13"/>
      <c r="F649" s="13"/>
    </row>
    <row r="650" spans="3:6" ht="15" customHeight="1" x14ac:dyDescent="0.25">
      <c r="C650" s="129"/>
      <c r="D650" s="13"/>
      <c r="E650" s="13"/>
      <c r="F650" s="13"/>
    </row>
    <row r="651" spans="3:6" ht="15" customHeight="1" x14ac:dyDescent="0.25">
      <c r="C651" s="129"/>
      <c r="D651" s="13"/>
      <c r="E651" s="13"/>
      <c r="F651" s="13"/>
    </row>
    <row r="652" spans="3:6" ht="15" customHeight="1" x14ac:dyDescent="0.25">
      <c r="C652" s="129"/>
      <c r="D652" s="13"/>
      <c r="E652" s="13"/>
      <c r="F652" s="13"/>
    </row>
    <row r="653" spans="3:6" ht="15" customHeight="1" x14ac:dyDescent="0.25">
      <c r="C653" s="129"/>
      <c r="D653" s="13"/>
      <c r="E653" s="13"/>
      <c r="F653" s="13"/>
    </row>
    <row r="654" spans="3:6" ht="15" customHeight="1" x14ac:dyDescent="0.25">
      <c r="C654" s="129"/>
      <c r="D654" s="13"/>
      <c r="E654" s="13"/>
      <c r="F654" s="13"/>
    </row>
    <row r="655" spans="3:6" ht="15" customHeight="1" x14ac:dyDescent="0.25">
      <c r="C655" s="129"/>
      <c r="D655" s="13"/>
      <c r="E655" s="13"/>
      <c r="F655" s="13"/>
    </row>
    <row r="656" spans="3:6" ht="15" customHeight="1" x14ac:dyDescent="0.25">
      <c r="C656" s="129"/>
      <c r="D656" s="13"/>
      <c r="E656" s="13"/>
      <c r="F656" s="13"/>
    </row>
    <row r="657" spans="3:6" ht="15" customHeight="1" x14ac:dyDescent="0.25">
      <c r="C657" s="129"/>
      <c r="D657" s="13"/>
      <c r="E657" s="13"/>
      <c r="F657" s="13"/>
    </row>
    <row r="658" spans="3:6" ht="15" customHeight="1" x14ac:dyDescent="0.25">
      <c r="C658" s="129"/>
      <c r="D658" s="13"/>
      <c r="E658" s="13"/>
      <c r="F658" s="13"/>
    </row>
    <row r="659" spans="3:6" ht="15" customHeight="1" x14ac:dyDescent="0.25">
      <c r="C659" s="129"/>
      <c r="D659" s="13"/>
      <c r="E659" s="13"/>
      <c r="F659" s="13"/>
    </row>
    <row r="660" spans="3:6" ht="15" customHeight="1" x14ac:dyDescent="0.25">
      <c r="C660" s="129"/>
      <c r="D660" s="13"/>
      <c r="E660" s="13"/>
      <c r="F660" s="13"/>
    </row>
    <row r="661" spans="3:6" ht="15" customHeight="1" x14ac:dyDescent="0.25">
      <c r="C661" s="129"/>
      <c r="D661" s="13"/>
      <c r="E661" s="13"/>
      <c r="F661" s="13"/>
    </row>
    <row r="662" spans="3:6" ht="15" customHeight="1" x14ac:dyDescent="0.25">
      <c r="C662" s="129"/>
      <c r="D662" s="13"/>
      <c r="E662" s="13"/>
      <c r="F662" s="13"/>
    </row>
    <row r="663" spans="3:6" ht="15" customHeight="1" x14ac:dyDescent="0.25">
      <c r="C663" s="129"/>
      <c r="D663" s="13"/>
      <c r="E663" s="13"/>
      <c r="F663" s="13"/>
    </row>
    <row r="664" spans="3:6" ht="15" customHeight="1" x14ac:dyDescent="0.25">
      <c r="C664" s="129"/>
      <c r="D664" s="13"/>
      <c r="E664" s="13"/>
      <c r="F664" s="13"/>
    </row>
    <row r="665" spans="3:6" ht="15" customHeight="1" x14ac:dyDescent="0.25">
      <c r="C665" s="129"/>
      <c r="D665" s="13"/>
      <c r="E665" s="13"/>
      <c r="F665" s="13"/>
    </row>
    <row r="666" spans="3:6" ht="15" customHeight="1" x14ac:dyDescent="0.25">
      <c r="C666" s="129"/>
      <c r="D666" s="13"/>
      <c r="E666" s="13"/>
      <c r="F666" s="13"/>
    </row>
    <row r="667" spans="3:6" ht="15" customHeight="1" x14ac:dyDescent="0.25">
      <c r="C667" s="129"/>
      <c r="D667" s="13"/>
      <c r="E667" s="13"/>
      <c r="F667" s="13"/>
    </row>
    <row r="668" spans="3:6" ht="15" customHeight="1" x14ac:dyDescent="0.25">
      <c r="C668" s="129"/>
      <c r="D668" s="13"/>
      <c r="E668" s="13"/>
      <c r="F668" s="13"/>
    </row>
    <row r="669" spans="3:6" ht="15" customHeight="1" x14ac:dyDescent="0.25">
      <c r="C669" s="129"/>
      <c r="D669" s="13"/>
      <c r="E669" s="13"/>
      <c r="F669" s="13"/>
    </row>
    <row r="670" spans="3:6" ht="15" customHeight="1" x14ac:dyDescent="0.25">
      <c r="C670" s="129"/>
      <c r="D670" s="13"/>
      <c r="E670" s="13"/>
      <c r="F670" s="13"/>
    </row>
    <row r="671" spans="3:6" ht="15" customHeight="1" x14ac:dyDescent="0.25">
      <c r="C671" s="129"/>
      <c r="D671" s="13"/>
      <c r="E671" s="13"/>
      <c r="F671" s="13"/>
    </row>
    <row r="672" spans="3:6" ht="15" customHeight="1" x14ac:dyDescent="0.25">
      <c r="C672" s="129"/>
      <c r="D672" s="13"/>
      <c r="E672" s="13"/>
      <c r="F672" s="13"/>
    </row>
    <row r="673" spans="3:6" ht="15" customHeight="1" x14ac:dyDescent="0.25">
      <c r="C673" s="129"/>
      <c r="D673" s="13"/>
      <c r="E673" s="13"/>
      <c r="F673" s="13"/>
    </row>
    <row r="674" spans="3:6" ht="15" customHeight="1" x14ac:dyDescent="0.25">
      <c r="C674" s="129"/>
      <c r="D674" s="13"/>
      <c r="E674" s="13"/>
      <c r="F674" s="13"/>
    </row>
    <row r="675" spans="3:6" ht="15" customHeight="1" x14ac:dyDescent="0.25">
      <c r="C675" s="129"/>
      <c r="D675" s="13"/>
      <c r="E675" s="13"/>
      <c r="F675" s="13"/>
    </row>
    <row r="676" spans="3:6" ht="15" customHeight="1" x14ac:dyDescent="0.25">
      <c r="C676" s="129"/>
      <c r="D676" s="13"/>
      <c r="E676" s="13"/>
      <c r="F676" s="13"/>
    </row>
    <row r="677" spans="3:6" ht="15" customHeight="1" x14ac:dyDescent="0.25">
      <c r="C677" s="129"/>
      <c r="D677" s="13"/>
      <c r="E677" s="13"/>
      <c r="F677" s="13"/>
    </row>
    <row r="678" spans="3:6" ht="15" customHeight="1" x14ac:dyDescent="0.25">
      <c r="C678" s="129"/>
      <c r="D678" s="13"/>
      <c r="E678" s="13"/>
      <c r="F678" s="13"/>
    </row>
    <row r="679" spans="3:6" ht="15" customHeight="1" x14ac:dyDescent="0.25">
      <c r="C679" s="129"/>
      <c r="D679" s="13"/>
      <c r="E679" s="13"/>
      <c r="F679" s="13"/>
    </row>
    <row r="680" spans="3:6" ht="15" customHeight="1" x14ac:dyDescent="0.25">
      <c r="C680" s="129"/>
      <c r="D680" s="13"/>
      <c r="E680" s="13"/>
      <c r="F680" s="13"/>
    </row>
    <row r="681" spans="3:6" ht="15" customHeight="1" x14ac:dyDescent="0.25">
      <c r="C681" s="129"/>
      <c r="D681" s="13"/>
      <c r="E681" s="13"/>
      <c r="F681" s="13"/>
    </row>
    <row r="682" spans="3:6" ht="15" customHeight="1" x14ac:dyDescent="0.25">
      <c r="C682" s="129"/>
      <c r="D682" s="13"/>
      <c r="E682" s="13"/>
      <c r="F682" s="13"/>
    </row>
    <row r="683" spans="3:6" ht="15" customHeight="1" x14ac:dyDescent="0.25">
      <c r="C683" s="129"/>
      <c r="D683" s="13"/>
      <c r="E683" s="13"/>
      <c r="F683" s="13"/>
    </row>
    <row r="684" spans="3:6" ht="15" customHeight="1" x14ac:dyDescent="0.25">
      <c r="C684" s="129"/>
      <c r="D684" s="13"/>
      <c r="E684" s="13"/>
      <c r="F684" s="13"/>
    </row>
    <row r="685" spans="3:6" ht="15" customHeight="1" x14ac:dyDescent="0.25">
      <c r="C685" s="129"/>
      <c r="D685" s="13"/>
      <c r="E685" s="13"/>
      <c r="F685" s="13"/>
    </row>
    <row r="686" spans="3:6" ht="15" customHeight="1" x14ac:dyDescent="0.25">
      <c r="C686" s="129"/>
      <c r="D686" s="13"/>
      <c r="E686" s="13"/>
      <c r="F686" s="13"/>
    </row>
    <row r="687" spans="3:6" ht="15" customHeight="1" x14ac:dyDescent="0.25">
      <c r="C687" s="129"/>
      <c r="D687" s="13"/>
      <c r="E687" s="13"/>
      <c r="F687" s="13"/>
    </row>
    <row r="688" spans="3:6" ht="15" customHeight="1" x14ac:dyDescent="0.25">
      <c r="C688" s="129"/>
      <c r="D688" s="13"/>
      <c r="E688" s="13"/>
      <c r="F688" s="13"/>
    </row>
    <row r="689" spans="3:6" ht="15" customHeight="1" x14ac:dyDescent="0.25">
      <c r="C689" s="129"/>
      <c r="D689" s="13"/>
      <c r="E689" s="13"/>
      <c r="F689" s="13"/>
    </row>
    <row r="690" spans="3:6" ht="15" customHeight="1" x14ac:dyDescent="0.25">
      <c r="C690" s="129"/>
      <c r="D690" s="13"/>
      <c r="E690" s="13"/>
      <c r="F690" s="13"/>
    </row>
    <row r="691" spans="3:6" ht="15" customHeight="1" x14ac:dyDescent="0.25">
      <c r="C691" s="129"/>
      <c r="D691" s="13"/>
      <c r="E691" s="13"/>
      <c r="F691" s="13"/>
    </row>
    <row r="692" spans="3:6" ht="15" customHeight="1" x14ac:dyDescent="0.25">
      <c r="C692" s="129"/>
      <c r="D692" s="13"/>
      <c r="E692" s="13"/>
      <c r="F692" s="13"/>
    </row>
    <row r="693" spans="3:6" ht="15" customHeight="1" x14ac:dyDescent="0.25">
      <c r="C693" s="129"/>
      <c r="D693" s="13"/>
      <c r="E693" s="13"/>
      <c r="F693" s="13"/>
    </row>
    <row r="694" spans="3:6" ht="15" customHeight="1" x14ac:dyDescent="0.25">
      <c r="C694" s="129"/>
      <c r="D694" s="13"/>
      <c r="E694" s="13"/>
      <c r="F694" s="13"/>
    </row>
    <row r="695" spans="3:6" ht="15" customHeight="1" x14ac:dyDescent="0.25">
      <c r="C695" s="129"/>
      <c r="D695" s="13"/>
      <c r="E695" s="13"/>
      <c r="F695" s="13"/>
    </row>
    <row r="696" spans="3:6" ht="15" customHeight="1" x14ac:dyDescent="0.25">
      <c r="C696" s="129"/>
      <c r="D696" s="13"/>
      <c r="E696" s="13"/>
      <c r="F696" s="13"/>
    </row>
    <row r="697" spans="3:6" ht="15" customHeight="1" x14ac:dyDescent="0.25">
      <c r="C697" s="129"/>
      <c r="D697" s="13"/>
      <c r="E697" s="13"/>
      <c r="F697" s="13"/>
    </row>
    <row r="698" spans="3:6" ht="15" customHeight="1" x14ac:dyDescent="0.25">
      <c r="C698" s="129"/>
      <c r="D698" s="13"/>
      <c r="E698" s="13"/>
      <c r="F698" s="13"/>
    </row>
    <row r="699" spans="3:6" ht="15" customHeight="1" x14ac:dyDescent="0.25">
      <c r="C699" s="129"/>
      <c r="D699" s="13"/>
      <c r="E699" s="13"/>
      <c r="F699" s="13"/>
    </row>
    <row r="700" spans="3:6" ht="15" customHeight="1" x14ac:dyDescent="0.25">
      <c r="C700" s="129"/>
      <c r="D700" s="13"/>
      <c r="E700" s="13"/>
      <c r="F700" s="13"/>
    </row>
    <row r="701" spans="3:6" ht="15" customHeight="1" x14ac:dyDescent="0.25">
      <c r="C701" s="129"/>
      <c r="D701" s="13"/>
      <c r="E701" s="13"/>
      <c r="F701" s="13"/>
    </row>
    <row r="702" spans="3:6" ht="15" customHeight="1" x14ac:dyDescent="0.25">
      <c r="C702" s="129"/>
      <c r="D702" s="13"/>
      <c r="E702" s="13"/>
      <c r="F702" s="13"/>
    </row>
    <row r="703" spans="3:6" ht="15" customHeight="1" x14ac:dyDescent="0.25">
      <c r="C703" s="129"/>
      <c r="D703" s="13"/>
      <c r="E703" s="13"/>
      <c r="F703" s="13"/>
    </row>
    <row r="704" spans="3:6" ht="15" customHeight="1" x14ac:dyDescent="0.25">
      <c r="C704" s="129"/>
      <c r="D704" s="13"/>
      <c r="E704" s="13"/>
      <c r="F704" s="13"/>
    </row>
    <row r="705" spans="3:6" ht="15" customHeight="1" x14ac:dyDescent="0.25">
      <c r="C705" s="129"/>
      <c r="D705" s="13"/>
      <c r="E705" s="13"/>
      <c r="F705" s="13"/>
    </row>
    <row r="706" spans="3:6" ht="15" customHeight="1" x14ac:dyDescent="0.25">
      <c r="C706" s="129"/>
      <c r="D706" s="13"/>
      <c r="E706" s="13"/>
      <c r="F706" s="13"/>
    </row>
    <row r="707" spans="3:6" ht="15" customHeight="1" x14ac:dyDescent="0.25">
      <c r="C707" s="129"/>
      <c r="D707" s="13"/>
      <c r="E707" s="13"/>
      <c r="F707" s="13"/>
    </row>
    <row r="708" spans="3:6" ht="15" customHeight="1" x14ac:dyDescent="0.25">
      <c r="C708" s="129"/>
      <c r="D708" s="13"/>
      <c r="E708" s="13"/>
      <c r="F708" s="13"/>
    </row>
    <row r="709" spans="3:6" ht="15" customHeight="1" x14ac:dyDescent="0.25">
      <c r="C709" s="129"/>
      <c r="D709" s="13"/>
      <c r="E709" s="13"/>
      <c r="F709" s="13"/>
    </row>
    <row r="710" spans="3:6" ht="15" customHeight="1" x14ac:dyDescent="0.25">
      <c r="C710" s="129"/>
      <c r="D710" s="13"/>
      <c r="E710" s="13"/>
      <c r="F710" s="13"/>
    </row>
    <row r="711" spans="3:6" ht="15" customHeight="1" x14ac:dyDescent="0.25">
      <c r="C711" s="129"/>
      <c r="D711" s="13"/>
      <c r="E711" s="13"/>
      <c r="F711" s="13"/>
    </row>
    <row r="712" spans="3:6" ht="15" customHeight="1" x14ac:dyDescent="0.25">
      <c r="C712" s="129"/>
      <c r="D712" s="13"/>
      <c r="E712" s="13"/>
      <c r="F712" s="13"/>
    </row>
    <row r="713" spans="3:6" ht="15" customHeight="1" x14ac:dyDescent="0.25">
      <c r="C713" s="129"/>
      <c r="D713" s="13"/>
      <c r="E713" s="13"/>
      <c r="F713" s="13"/>
    </row>
    <row r="714" spans="3:6" ht="15" customHeight="1" x14ac:dyDescent="0.25">
      <c r="C714" s="129"/>
      <c r="D714" s="13"/>
      <c r="E714" s="13"/>
      <c r="F714" s="13"/>
    </row>
    <row r="715" spans="3:6" ht="15" customHeight="1" x14ac:dyDescent="0.25">
      <c r="C715" s="129"/>
      <c r="D715" s="13"/>
      <c r="E715" s="13"/>
      <c r="F715" s="13"/>
    </row>
    <row r="716" spans="3:6" ht="15" customHeight="1" x14ac:dyDescent="0.25">
      <c r="C716" s="129"/>
      <c r="D716" s="13"/>
      <c r="E716" s="13"/>
      <c r="F716" s="13"/>
    </row>
    <row r="717" spans="3:6" ht="15" customHeight="1" x14ac:dyDescent="0.25">
      <c r="C717" s="129"/>
      <c r="D717" s="13"/>
      <c r="E717" s="13"/>
      <c r="F717" s="13"/>
    </row>
    <row r="718" spans="3:6" ht="15" customHeight="1" x14ac:dyDescent="0.25">
      <c r="C718" s="129"/>
      <c r="D718" s="13"/>
      <c r="E718" s="13"/>
      <c r="F718" s="13"/>
    </row>
    <row r="719" spans="3:6" ht="15" customHeight="1" x14ac:dyDescent="0.25">
      <c r="C719" s="129"/>
      <c r="D719" s="13"/>
      <c r="E719" s="13"/>
      <c r="F719" s="13"/>
    </row>
    <row r="720" spans="3:6" ht="15" customHeight="1" x14ac:dyDescent="0.25">
      <c r="C720" s="129"/>
      <c r="D720" s="13"/>
      <c r="E720" s="13"/>
      <c r="F720" s="13"/>
    </row>
    <row r="721" spans="3:6" ht="15" customHeight="1" x14ac:dyDescent="0.25">
      <c r="C721" s="129"/>
      <c r="D721" s="13"/>
      <c r="E721" s="13"/>
      <c r="F721" s="13"/>
    </row>
    <row r="722" spans="3:6" ht="15" customHeight="1" x14ac:dyDescent="0.25">
      <c r="C722" s="129"/>
      <c r="D722" s="13"/>
      <c r="E722" s="13"/>
      <c r="F722" s="13"/>
    </row>
    <row r="723" spans="3:6" ht="15" customHeight="1" x14ac:dyDescent="0.25">
      <c r="C723" s="129"/>
      <c r="D723" s="13"/>
      <c r="E723" s="13"/>
      <c r="F723" s="13"/>
    </row>
    <row r="724" spans="3:6" ht="15" customHeight="1" x14ac:dyDescent="0.25">
      <c r="C724" s="129"/>
      <c r="D724" s="13"/>
      <c r="E724" s="13"/>
      <c r="F724" s="13"/>
    </row>
    <row r="725" spans="3:6" ht="15" customHeight="1" x14ac:dyDescent="0.25">
      <c r="C725" s="129"/>
      <c r="D725" s="13"/>
      <c r="E725" s="13"/>
      <c r="F725" s="13"/>
    </row>
    <row r="726" spans="3:6" ht="15" customHeight="1" x14ac:dyDescent="0.25">
      <c r="C726" s="129"/>
      <c r="D726" s="13"/>
      <c r="E726" s="13"/>
      <c r="F726" s="13"/>
    </row>
    <row r="727" spans="3:6" ht="15" customHeight="1" x14ac:dyDescent="0.25">
      <c r="C727" s="129"/>
      <c r="D727" s="13"/>
      <c r="E727" s="13"/>
      <c r="F727" s="13"/>
    </row>
    <row r="728" spans="3:6" ht="15" customHeight="1" x14ac:dyDescent="0.25">
      <c r="C728" s="129"/>
      <c r="D728" s="13"/>
      <c r="E728" s="13"/>
      <c r="F728" s="13"/>
    </row>
    <row r="729" spans="3:6" ht="15" customHeight="1" x14ac:dyDescent="0.25">
      <c r="C729" s="129"/>
      <c r="D729" s="13"/>
      <c r="E729" s="13"/>
      <c r="F729" s="13"/>
    </row>
    <row r="730" spans="3:6" ht="15" customHeight="1" x14ac:dyDescent="0.25">
      <c r="C730" s="129"/>
      <c r="D730" s="13"/>
      <c r="E730" s="13"/>
      <c r="F730" s="13"/>
    </row>
    <row r="731" spans="3:6" ht="15" customHeight="1" x14ac:dyDescent="0.25">
      <c r="C731" s="129"/>
      <c r="D731" s="13"/>
      <c r="E731" s="13"/>
      <c r="F731" s="13"/>
    </row>
    <row r="732" spans="3:6" ht="15" customHeight="1" x14ac:dyDescent="0.25">
      <c r="C732" s="129"/>
      <c r="D732" s="13"/>
      <c r="E732" s="13"/>
      <c r="F732" s="13"/>
    </row>
    <row r="733" spans="3:6" ht="15" customHeight="1" x14ac:dyDescent="0.25">
      <c r="C733" s="129"/>
      <c r="D733" s="13"/>
      <c r="E733" s="13"/>
      <c r="F733" s="13"/>
    </row>
    <row r="734" spans="3:6" ht="15" customHeight="1" x14ac:dyDescent="0.25">
      <c r="C734" s="129"/>
      <c r="D734" s="13"/>
      <c r="E734" s="13"/>
      <c r="F734" s="13"/>
    </row>
    <row r="735" spans="3:6" ht="15" customHeight="1" x14ac:dyDescent="0.25">
      <c r="C735" s="129"/>
      <c r="D735" s="13"/>
      <c r="E735" s="13"/>
      <c r="F735" s="13"/>
    </row>
    <row r="736" spans="3:6" ht="15" customHeight="1" x14ac:dyDescent="0.25">
      <c r="C736" s="129"/>
      <c r="D736" s="13"/>
      <c r="E736" s="13"/>
      <c r="F736" s="13"/>
    </row>
    <row r="737" spans="3:6" ht="15" customHeight="1" x14ac:dyDescent="0.25">
      <c r="C737" s="129"/>
      <c r="D737" s="13"/>
      <c r="E737" s="13"/>
      <c r="F737" s="13"/>
    </row>
    <row r="738" spans="3:6" ht="15" customHeight="1" x14ac:dyDescent="0.25">
      <c r="C738" s="129"/>
      <c r="D738" s="13"/>
      <c r="E738" s="13"/>
      <c r="F738" s="13"/>
    </row>
    <row r="739" spans="3:6" ht="15" customHeight="1" x14ac:dyDescent="0.25">
      <c r="C739" s="129"/>
      <c r="D739" s="13"/>
      <c r="E739" s="13"/>
      <c r="F739" s="13"/>
    </row>
    <row r="740" spans="3:6" ht="15" customHeight="1" x14ac:dyDescent="0.25">
      <c r="C740" s="129"/>
      <c r="D740" s="13"/>
      <c r="E740" s="13"/>
      <c r="F740" s="13"/>
    </row>
    <row r="741" spans="3:6" ht="15" customHeight="1" x14ac:dyDescent="0.25">
      <c r="C741" s="129"/>
      <c r="D741" s="13"/>
      <c r="E741" s="13"/>
      <c r="F741" s="13"/>
    </row>
    <row r="742" spans="3:6" ht="15" customHeight="1" x14ac:dyDescent="0.25">
      <c r="C742" s="129"/>
      <c r="D742" s="13"/>
      <c r="E742" s="13"/>
      <c r="F742" s="13"/>
    </row>
    <row r="743" spans="3:6" ht="15" customHeight="1" x14ac:dyDescent="0.25">
      <c r="C743" s="129"/>
      <c r="D743" s="13"/>
      <c r="E743" s="13"/>
      <c r="F743" s="13"/>
    </row>
    <row r="744" spans="3:6" ht="15" customHeight="1" x14ac:dyDescent="0.25">
      <c r="C744" s="129"/>
      <c r="D744" s="13"/>
      <c r="E744" s="13"/>
      <c r="F744" s="13"/>
    </row>
    <row r="745" spans="3:6" ht="15" customHeight="1" x14ac:dyDescent="0.25">
      <c r="C745" s="129"/>
      <c r="D745" s="13"/>
      <c r="E745" s="13"/>
      <c r="F745" s="13"/>
    </row>
    <row r="746" spans="3:6" ht="15" customHeight="1" x14ac:dyDescent="0.25">
      <c r="C746" s="129"/>
      <c r="D746" s="13"/>
      <c r="E746" s="13"/>
      <c r="F746" s="13"/>
    </row>
    <row r="747" spans="3:6" ht="15" customHeight="1" x14ac:dyDescent="0.25">
      <c r="C747" s="129"/>
      <c r="D747" s="13"/>
      <c r="E747" s="13"/>
      <c r="F747" s="13"/>
    </row>
    <row r="748" spans="3:6" ht="15" customHeight="1" x14ac:dyDescent="0.25">
      <c r="C748" s="129"/>
      <c r="D748" s="13"/>
      <c r="E748" s="13"/>
      <c r="F748" s="13"/>
    </row>
    <row r="749" spans="3:6" ht="15" customHeight="1" x14ac:dyDescent="0.25">
      <c r="C749" s="129"/>
      <c r="D749" s="13"/>
      <c r="E749" s="13"/>
      <c r="F749" s="13"/>
    </row>
    <row r="750" spans="3:6" ht="15" customHeight="1" x14ac:dyDescent="0.25">
      <c r="C750" s="129"/>
      <c r="D750" s="13"/>
      <c r="E750" s="13"/>
      <c r="F750" s="13"/>
    </row>
    <row r="751" spans="3:6" ht="15" customHeight="1" x14ac:dyDescent="0.25">
      <c r="C751" s="129"/>
      <c r="D751" s="13"/>
      <c r="E751" s="13"/>
      <c r="F751" s="13"/>
    </row>
    <row r="752" spans="3:6" ht="15" customHeight="1" x14ac:dyDescent="0.25">
      <c r="C752" s="129"/>
      <c r="D752" s="13"/>
      <c r="E752" s="13"/>
      <c r="F752" s="13"/>
    </row>
    <row r="753" spans="3:6" ht="15" customHeight="1" x14ac:dyDescent="0.25">
      <c r="C753" s="129"/>
      <c r="D753" s="13"/>
      <c r="E753" s="13"/>
      <c r="F753" s="13"/>
    </row>
    <row r="754" spans="3:6" ht="15" customHeight="1" x14ac:dyDescent="0.25">
      <c r="C754" s="129"/>
      <c r="D754" s="13"/>
      <c r="E754" s="13"/>
      <c r="F754" s="13"/>
    </row>
    <row r="755" spans="3:6" ht="15" customHeight="1" x14ac:dyDescent="0.25">
      <c r="C755" s="129"/>
      <c r="D755" s="13"/>
      <c r="E755" s="13"/>
      <c r="F755" s="13"/>
    </row>
    <row r="756" spans="3:6" ht="15" customHeight="1" x14ac:dyDescent="0.25">
      <c r="C756" s="129"/>
      <c r="D756" s="13"/>
      <c r="E756" s="13"/>
      <c r="F756" s="13"/>
    </row>
    <row r="757" spans="3:6" ht="15" customHeight="1" x14ac:dyDescent="0.25">
      <c r="C757" s="129"/>
      <c r="D757" s="13"/>
      <c r="E757" s="13"/>
      <c r="F757" s="13"/>
    </row>
    <row r="758" spans="3:6" ht="15" customHeight="1" x14ac:dyDescent="0.25">
      <c r="C758" s="129"/>
      <c r="D758" s="13"/>
      <c r="E758" s="13"/>
      <c r="F758" s="13"/>
    </row>
    <row r="759" spans="3:6" ht="15" customHeight="1" x14ac:dyDescent="0.25">
      <c r="C759" s="129"/>
      <c r="D759" s="13"/>
      <c r="E759" s="13"/>
      <c r="F759" s="13"/>
    </row>
    <row r="760" spans="3:6" ht="15" customHeight="1" x14ac:dyDescent="0.25">
      <c r="C760" s="129"/>
      <c r="D760" s="13"/>
      <c r="E760" s="13"/>
      <c r="F760" s="13"/>
    </row>
    <row r="761" spans="3:6" ht="15" customHeight="1" x14ac:dyDescent="0.25">
      <c r="C761" s="129"/>
      <c r="D761" s="13"/>
      <c r="E761" s="13"/>
      <c r="F761" s="13"/>
    </row>
    <row r="762" spans="3:6" ht="15" customHeight="1" x14ac:dyDescent="0.25">
      <c r="C762" s="129"/>
      <c r="D762" s="13"/>
      <c r="E762" s="13"/>
      <c r="F762" s="13"/>
    </row>
    <row r="763" spans="3:6" ht="15" customHeight="1" x14ac:dyDescent="0.25">
      <c r="C763" s="129"/>
      <c r="D763" s="13"/>
      <c r="E763" s="13"/>
      <c r="F763" s="13"/>
    </row>
    <row r="764" spans="3:6" ht="15" customHeight="1" x14ac:dyDescent="0.25">
      <c r="C764" s="129"/>
      <c r="D764" s="13"/>
      <c r="E764" s="13"/>
      <c r="F764" s="13"/>
    </row>
    <row r="765" spans="3:6" ht="15" customHeight="1" x14ac:dyDescent="0.25">
      <c r="C765" s="129"/>
      <c r="D765" s="13"/>
      <c r="E765" s="13"/>
      <c r="F765" s="13"/>
    </row>
    <row r="766" spans="3:6" ht="15" customHeight="1" x14ac:dyDescent="0.25">
      <c r="C766" s="129"/>
      <c r="D766" s="13"/>
      <c r="E766" s="13"/>
      <c r="F766" s="13"/>
    </row>
    <row r="767" spans="3:6" ht="15" customHeight="1" x14ac:dyDescent="0.25">
      <c r="C767" s="129"/>
      <c r="D767" s="13"/>
      <c r="E767" s="13"/>
      <c r="F767" s="13"/>
    </row>
    <row r="768" spans="3:6" ht="15" customHeight="1" x14ac:dyDescent="0.25">
      <c r="C768" s="129"/>
      <c r="D768" s="13"/>
      <c r="E768" s="13"/>
      <c r="F768" s="13"/>
    </row>
    <row r="769" spans="3:6" ht="15" customHeight="1" x14ac:dyDescent="0.25">
      <c r="C769" s="129"/>
      <c r="D769" s="13"/>
      <c r="E769" s="13"/>
      <c r="F769" s="13"/>
    </row>
    <row r="770" spans="3:6" ht="15" customHeight="1" x14ac:dyDescent="0.25">
      <c r="C770" s="129"/>
      <c r="D770" s="13"/>
      <c r="E770" s="13"/>
      <c r="F770" s="13"/>
    </row>
    <row r="771" spans="3:6" ht="15" customHeight="1" x14ac:dyDescent="0.25">
      <c r="C771" s="129"/>
      <c r="D771" s="13"/>
      <c r="E771" s="13"/>
      <c r="F771" s="13"/>
    </row>
    <row r="772" spans="3:6" ht="15" customHeight="1" x14ac:dyDescent="0.25">
      <c r="C772" s="129"/>
      <c r="D772" s="13"/>
      <c r="E772" s="13"/>
      <c r="F772" s="13"/>
    </row>
    <row r="773" spans="3:6" ht="15" customHeight="1" x14ac:dyDescent="0.25">
      <c r="C773" s="129"/>
      <c r="D773" s="13"/>
      <c r="E773" s="13"/>
      <c r="F773" s="13"/>
    </row>
    <row r="774" spans="3:6" ht="15" customHeight="1" x14ac:dyDescent="0.25">
      <c r="C774" s="129"/>
      <c r="D774" s="13"/>
      <c r="E774" s="13"/>
      <c r="F774" s="13"/>
    </row>
    <row r="775" spans="3:6" ht="15" customHeight="1" x14ac:dyDescent="0.25">
      <c r="C775" s="129"/>
      <c r="D775" s="13"/>
      <c r="E775" s="13"/>
      <c r="F775" s="13"/>
    </row>
    <row r="776" spans="3:6" ht="15" customHeight="1" x14ac:dyDescent="0.25">
      <c r="C776" s="129"/>
      <c r="D776" s="13"/>
      <c r="E776" s="13"/>
      <c r="F776" s="13"/>
    </row>
    <row r="777" spans="3:6" ht="15" customHeight="1" x14ac:dyDescent="0.25">
      <c r="C777" s="129"/>
      <c r="D777" s="13"/>
      <c r="E777" s="13"/>
      <c r="F777" s="13"/>
    </row>
    <row r="778" spans="3:6" ht="15" customHeight="1" x14ac:dyDescent="0.25">
      <c r="C778" s="129"/>
      <c r="D778" s="13"/>
      <c r="E778" s="13"/>
      <c r="F778" s="13"/>
    </row>
    <row r="779" spans="3:6" ht="15" customHeight="1" x14ac:dyDescent="0.25">
      <c r="C779" s="129"/>
      <c r="D779" s="13"/>
      <c r="E779" s="13"/>
      <c r="F779" s="13"/>
    </row>
    <row r="780" spans="3:6" ht="15" customHeight="1" x14ac:dyDescent="0.25">
      <c r="C780" s="129"/>
      <c r="D780" s="13"/>
      <c r="E780" s="13"/>
      <c r="F780" s="13"/>
    </row>
    <row r="781" spans="3:6" ht="15" customHeight="1" x14ac:dyDescent="0.25">
      <c r="C781" s="129"/>
      <c r="D781" s="13"/>
      <c r="E781" s="13"/>
      <c r="F781" s="13"/>
    </row>
    <row r="782" spans="3:6" ht="15" customHeight="1" x14ac:dyDescent="0.25">
      <c r="C782" s="129"/>
      <c r="D782" s="13"/>
      <c r="E782" s="13"/>
      <c r="F782" s="13"/>
    </row>
    <row r="783" spans="3:6" ht="15" customHeight="1" x14ac:dyDescent="0.25">
      <c r="C783" s="129"/>
      <c r="D783" s="13"/>
      <c r="E783" s="13"/>
      <c r="F783" s="13"/>
    </row>
    <row r="784" spans="3:6" ht="15" customHeight="1" x14ac:dyDescent="0.25">
      <c r="C784" s="129"/>
      <c r="D784" s="13"/>
      <c r="E784" s="13"/>
      <c r="F784" s="13"/>
    </row>
    <row r="785" spans="3:6" ht="15" customHeight="1" x14ac:dyDescent="0.25">
      <c r="C785" s="129"/>
      <c r="D785" s="13"/>
      <c r="E785" s="13"/>
      <c r="F785" s="13"/>
    </row>
    <row r="786" spans="3:6" ht="15" customHeight="1" x14ac:dyDescent="0.25">
      <c r="C786" s="129"/>
      <c r="D786" s="13"/>
      <c r="E786" s="13"/>
      <c r="F786" s="13"/>
    </row>
    <row r="787" spans="3:6" ht="15" customHeight="1" x14ac:dyDescent="0.25">
      <c r="C787" s="129"/>
      <c r="D787" s="13"/>
      <c r="E787" s="13"/>
      <c r="F787" s="13"/>
    </row>
    <row r="788" spans="3:6" ht="15" customHeight="1" x14ac:dyDescent="0.25">
      <c r="C788" s="129"/>
      <c r="D788" s="13"/>
      <c r="E788" s="13"/>
      <c r="F788" s="13"/>
    </row>
    <row r="789" spans="3:6" ht="15" customHeight="1" x14ac:dyDescent="0.25">
      <c r="C789" s="129"/>
      <c r="D789" s="13"/>
      <c r="E789" s="13"/>
      <c r="F789" s="13"/>
    </row>
    <row r="790" spans="3:6" ht="15" customHeight="1" x14ac:dyDescent="0.25">
      <c r="C790" s="129"/>
      <c r="D790" s="13"/>
      <c r="E790" s="13"/>
      <c r="F790" s="13"/>
    </row>
    <row r="791" spans="3:6" ht="15" customHeight="1" x14ac:dyDescent="0.25">
      <c r="C791" s="129"/>
      <c r="D791" s="13"/>
      <c r="E791" s="13"/>
      <c r="F791" s="13"/>
    </row>
    <row r="792" spans="3:6" ht="15" customHeight="1" x14ac:dyDescent="0.25">
      <c r="C792" s="129"/>
      <c r="D792" s="13"/>
      <c r="E792" s="13"/>
      <c r="F792" s="13"/>
    </row>
    <row r="793" spans="3:6" ht="15" customHeight="1" x14ac:dyDescent="0.25">
      <c r="C793" s="129"/>
      <c r="D793" s="13"/>
      <c r="E793" s="13"/>
      <c r="F793" s="13"/>
    </row>
    <row r="794" spans="3:6" ht="15" customHeight="1" x14ac:dyDescent="0.25">
      <c r="C794" s="129"/>
      <c r="D794" s="13"/>
      <c r="E794" s="13"/>
      <c r="F794" s="13"/>
    </row>
    <row r="795" spans="3:6" ht="15" customHeight="1" x14ac:dyDescent="0.25">
      <c r="C795" s="129"/>
      <c r="D795" s="13"/>
      <c r="E795" s="13"/>
      <c r="F795" s="13"/>
    </row>
    <row r="796" spans="3:6" ht="15" customHeight="1" x14ac:dyDescent="0.25">
      <c r="C796" s="129"/>
      <c r="D796" s="13"/>
      <c r="E796" s="13"/>
      <c r="F796" s="13"/>
    </row>
    <row r="797" spans="3:6" ht="15" customHeight="1" x14ac:dyDescent="0.25">
      <c r="C797" s="129"/>
      <c r="D797" s="13"/>
      <c r="E797" s="13"/>
      <c r="F797" s="13"/>
    </row>
    <row r="798" spans="3:6" ht="15" customHeight="1" x14ac:dyDescent="0.25">
      <c r="C798" s="129"/>
      <c r="D798" s="13"/>
      <c r="E798" s="13"/>
      <c r="F798" s="13"/>
    </row>
    <row r="799" spans="3:6" ht="15" customHeight="1" x14ac:dyDescent="0.25">
      <c r="C799" s="129"/>
      <c r="D799" s="13"/>
      <c r="E799" s="13"/>
      <c r="F799" s="13"/>
    </row>
    <row r="800" spans="3:6" ht="15" customHeight="1" x14ac:dyDescent="0.25">
      <c r="C800" s="129"/>
      <c r="D800" s="13"/>
      <c r="E800" s="13"/>
      <c r="F800" s="13"/>
    </row>
    <row r="801" spans="3:6" ht="15" customHeight="1" x14ac:dyDescent="0.25">
      <c r="C801" s="129"/>
      <c r="D801" s="13"/>
      <c r="E801" s="13"/>
      <c r="F801" s="13"/>
    </row>
    <row r="802" spans="3:6" ht="15" customHeight="1" x14ac:dyDescent="0.25">
      <c r="C802" s="129"/>
      <c r="D802" s="13"/>
      <c r="E802" s="13"/>
      <c r="F802" s="13"/>
    </row>
    <row r="803" spans="3:6" ht="15" customHeight="1" x14ac:dyDescent="0.25">
      <c r="C803" s="129"/>
      <c r="D803" s="13"/>
      <c r="E803" s="13"/>
      <c r="F803" s="13"/>
    </row>
    <row r="804" spans="3:6" ht="15" customHeight="1" x14ac:dyDescent="0.25">
      <c r="C804" s="129"/>
      <c r="D804" s="13"/>
      <c r="E804" s="13"/>
      <c r="F804" s="13"/>
    </row>
    <row r="805" spans="3:6" ht="15" customHeight="1" x14ac:dyDescent="0.25">
      <c r="C805" s="129"/>
      <c r="D805" s="13"/>
      <c r="E805" s="13"/>
      <c r="F805" s="13"/>
    </row>
    <row r="806" spans="3:6" ht="15" customHeight="1" x14ac:dyDescent="0.25">
      <c r="C806" s="129"/>
      <c r="D806" s="13"/>
      <c r="E806" s="13"/>
      <c r="F806" s="13"/>
    </row>
    <row r="807" spans="3:6" ht="15" customHeight="1" x14ac:dyDescent="0.25">
      <c r="C807" s="129"/>
      <c r="D807" s="13"/>
      <c r="E807" s="13"/>
      <c r="F807" s="13"/>
    </row>
    <row r="808" spans="3:6" ht="15" customHeight="1" x14ac:dyDescent="0.25">
      <c r="C808" s="129"/>
      <c r="D808" s="13"/>
      <c r="E808" s="13"/>
      <c r="F808" s="13"/>
    </row>
    <row r="809" spans="3:6" ht="15" customHeight="1" x14ac:dyDescent="0.25">
      <c r="C809" s="129"/>
      <c r="D809" s="13"/>
      <c r="E809" s="13"/>
      <c r="F809" s="13"/>
    </row>
    <row r="810" spans="3:6" ht="15" customHeight="1" x14ac:dyDescent="0.25">
      <c r="C810" s="129"/>
      <c r="D810" s="13"/>
      <c r="E810" s="13"/>
      <c r="F810" s="13"/>
    </row>
    <row r="811" spans="3:6" ht="15" customHeight="1" x14ac:dyDescent="0.25">
      <c r="C811" s="129"/>
      <c r="D811" s="13"/>
      <c r="E811" s="13"/>
      <c r="F811" s="13"/>
    </row>
    <row r="812" spans="3:6" ht="15" customHeight="1" x14ac:dyDescent="0.25">
      <c r="C812" s="129"/>
      <c r="D812" s="13"/>
      <c r="E812" s="13"/>
      <c r="F812" s="13"/>
    </row>
    <row r="813" spans="3:6" ht="15" customHeight="1" x14ac:dyDescent="0.25">
      <c r="C813" s="129"/>
      <c r="D813" s="13"/>
      <c r="E813" s="13"/>
      <c r="F813" s="13"/>
    </row>
    <row r="814" spans="3:6" ht="15" customHeight="1" x14ac:dyDescent="0.25">
      <c r="C814" s="129"/>
      <c r="D814" s="13"/>
      <c r="E814" s="13"/>
      <c r="F814" s="13"/>
    </row>
    <row r="815" spans="3:6" ht="15" customHeight="1" x14ac:dyDescent="0.25">
      <c r="C815" s="129"/>
      <c r="D815" s="13"/>
      <c r="E815" s="13"/>
      <c r="F815" s="13"/>
    </row>
    <row r="816" spans="3:6" ht="15" customHeight="1" x14ac:dyDescent="0.25">
      <c r="C816" s="129"/>
      <c r="D816" s="13"/>
      <c r="E816" s="13"/>
      <c r="F816" s="13"/>
    </row>
    <row r="817" spans="3:6" ht="15" customHeight="1" x14ac:dyDescent="0.25">
      <c r="C817" s="129"/>
      <c r="D817" s="13"/>
      <c r="E817" s="13"/>
      <c r="F817" s="13"/>
    </row>
    <row r="818" spans="3:6" ht="15" customHeight="1" x14ac:dyDescent="0.25">
      <c r="C818" s="129"/>
      <c r="D818" s="13"/>
      <c r="E818" s="13"/>
      <c r="F818" s="13"/>
    </row>
    <row r="819" spans="3:6" ht="15" customHeight="1" x14ac:dyDescent="0.25">
      <c r="C819" s="129"/>
      <c r="D819" s="13"/>
      <c r="E819" s="13"/>
      <c r="F819" s="13"/>
    </row>
    <row r="820" spans="3:6" ht="15" customHeight="1" x14ac:dyDescent="0.25">
      <c r="C820" s="129"/>
      <c r="D820" s="13"/>
      <c r="E820" s="13"/>
      <c r="F820" s="13"/>
    </row>
    <row r="821" spans="3:6" ht="15" customHeight="1" x14ac:dyDescent="0.25">
      <c r="C821" s="129"/>
      <c r="D821" s="13"/>
      <c r="E821" s="13"/>
      <c r="F821" s="13"/>
    </row>
    <row r="822" spans="3:6" ht="15" customHeight="1" x14ac:dyDescent="0.25">
      <c r="C822" s="129"/>
      <c r="D822" s="13"/>
      <c r="E822" s="13"/>
      <c r="F822" s="13"/>
    </row>
    <row r="823" spans="3:6" ht="15" customHeight="1" x14ac:dyDescent="0.25">
      <c r="C823" s="129"/>
      <c r="D823" s="13"/>
      <c r="E823" s="13"/>
      <c r="F823" s="13"/>
    </row>
    <row r="824" spans="3:6" ht="15" customHeight="1" x14ac:dyDescent="0.25">
      <c r="C824" s="129"/>
      <c r="D824" s="13"/>
      <c r="E824" s="13"/>
      <c r="F824" s="13"/>
    </row>
    <row r="825" spans="3:6" ht="15" customHeight="1" x14ac:dyDescent="0.25">
      <c r="C825" s="129"/>
      <c r="D825" s="13"/>
      <c r="E825" s="13"/>
      <c r="F825" s="13"/>
    </row>
    <row r="826" spans="3:6" ht="15" customHeight="1" x14ac:dyDescent="0.25">
      <c r="C826" s="129"/>
      <c r="D826" s="13"/>
      <c r="E826" s="13"/>
      <c r="F826" s="13"/>
    </row>
    <row r="827" spans="3:6" ht="15" customHeight="1" x14ac:dyDescent="0.25">
      <c r="C827" s="129"/>
      <c r="D827" s="13"/>
      <c r="E827" s="13"/>
      <c r="F827" s="13"/>
    </row>
    <row r="828" spans="3:6" ht="15" customHeight="1" x14ac:dyDescent="0.25">
      <c r="C828" s="129"/>
      <c r="D828" s="13"/>
      <c r="E828" s="13"/>
      <c r="F828" s="13"/>
    </row>
    <row r="829" spans="3:6" ht="15" customHeight="1" x14ac:dyDescent="0.25">
      <c r="C829" s="129"/>
      <c r="D829" s="13"/>
      <c r="E829" s="13"/>
      <c r="F829" s="13"/>
    </row>
    <row r="830" spans="3:6" ht="15" customHeight="1" x14ac:dyDescent="0.25">
      <c r="C830" s="129"/>
      <c r="D830" s="13"/>
      <c r="E830" s="13"/>
      <c r="F830" s="13"/>
    </row>
    <row r="831" spans="3:6" ht="15" customHeight="1" x14ac:dyDescent="0.25">
      <c r="C831" s="129"/>
      <c r="D831" s="13"/>
      <c r="E831" s="13"/>
      <c r="F831" s="13"/>
    </row>
    <row r="832" spans="3:6" ht="15" customHeight="1" x14ac:dyDescent="0.25">
      <c r="C832" s="129"/>
      <c r="D832" s="13"/>
      <c r="E832" s="13"/>
      <c r="F832" s="13"/>
    </row>
    <row r="833" spans="3:6" ht="15" customHeight="1" x14ac:dyDescent="0.25">
      <c r="C833" s="129"/>
      <c r="D833" s="13"/>
      <c r="E833" s="13"/>
      <c r="F833" s="13"/>
    </row>
    <row r="834" spans="3:6" ht="15" customHeight="1" x14ac:dyDescent="0.25">
      <c r="C834" s="129"/>
      <c r="D834" s="13"/>
      <c r="E834" s="13"/>
      <c r="F834" s="13"/>
    </row>
    <row r="835" spans="3:6" ht="15" customHeight="1" x14ac:dyDescent="0.25">
      <c r="C835" s="129"/>
      <c r="D835" s="13"/>
      <c r="E835" s="13"/>
      <c r="F835" s="13"/>
    </row>
    <row r="836" spans="3:6" ht="15" customHeight="1" x14ac:dyDescent="0.25">
      <c r="C836" s="129"/>
      <c r="D836" s="13"/>
      <c r="E836" s="13"/>
      <c r="F836" s="13"/>
    </row>
    <row r="837" spans="3:6" ht="15" customHeight="1" x14ac:dyDescent="0.25">
      <c r="C837" s="129"/>
      <c r="D837" s="13"/>
      <c r="E837" s="13"/>
      <c r="F837" s="13"/>
    </row>
    <row r="838" spans="3:6" ht="15" customHeight="1" x14ac:dyDescent="0.25">
      <c r="C838" s="129"/>
      <c r="D838" s="13"/>
      <c r="E838" s="13"/>
      <c r="F838" s="13"/>
    </row>
    <row r="839" spans="3:6" ht="15" customHeight="1" x14ac:dyDescent="0.25">
      <c r="C839" s="129"/>
      <c r="D839" s="13"/>
      <c r="E839" s="13"/>
      <c r="F839" s="13"/>
    </row>
    <row r="840" spans="3:6" ht="15" customHeight="1" x14ac:dyDescent="0.25">
      <c r="C840" s="129"/>
      <c r="D840" s="13"/>
      <c r="E840" s="13"/>
      <c r="F840" s="13"/>
    </row>
    <row r="841" spans="3:6" ht="15" customHeight="1" x14ac:dyDescent="0.25">
      <c r="C841" s="129"/>
      <c r="D841" s="13"/>
      <c r="E841" s="13"/>
      <c r="F841" s="13"/>
    </row>
    <row r="842" spans="3:6" ht="15" customHeight="1" x14ac:dyDescent="0.25">
      <c r="C842" s="129"/>
      <c r="D842" s="13"/>
      <c r="E842" s="13"/>
      <c r="F842" s="13"/>
    </row>
    <row r="843" spans="3:6" ht="15" customHeight="1" x14ac:dyDescent="0.25">
      <c r="C843" s="129"/>
      <c r="D843" s="13"/>
      <c r="E843" s="13"/>
      <c r="F843" s="13"/>
    </row>
    <row r="844" spans="3:6" ht="15" customHeight="1" x14ac:dyDescent="0.25">
      <c r="C844" s="129"/>
      <c r="D844" s="13"/>
      <c r="E844" s="13"/>
      <c r="F844" s="13"/>
    </row>
    <row r="845" spans="3:6" ht="15" customHeight="1" x14ac:dyDescent="0.25">
      <c r="C845" s="129"/>
      <c r="D845" s="13"/>
      <c r="E845" s="13"/>
      <c r="F845" s="13"/>
    </row>
    <row r="846" spans="3:6" ht="15" customHeight="1" x14ac:dyDescent="0.25">
      <c r="C846" s="129"/>
      <c r="D846" s="13"/>
      <c r="E846" s="13"/>
      <c r="F846" s="13"/>
    </row>
    <row r="847" spans="3:6" ht="15" customHeight="1" x14ac:dyDescent="0.25">
      <c r="C847" s="129"/>
      <c r="D847" s="13"/>
      <c r="E847" s="13"/>
      <c r="F847" s="13"/>
    </row>
    <row r="848" spans="3:6" ht="15" customHeight="1" x14ac:dyDescent="0.25">
      <c r="C848" s="129"/>
      <c r="D848" s="13"/>
      <c r="E848" s="13"/>
      <c r="F848" s="13"/>
    </row>
    <row r="849" spans="3:6" ht="15" customHeight="1" x14ac:dyDescent="0.25">
      <c r="C849" s="129"/>
      <c r="D849" s="13"/>
      <c r="E849" s="13"/>
      <c r="F849" s="13"/>
    </row>
    <row r="850" spans="3:6" ht="15" customHeight="1" x14ac:dyDescent="0.25">
      <c r="C850" s="129"/>
      <c r="D850" s="13"/>
      <c r="E850" s="13"/>
      <c r="F850" s="13"/>
    </row>
    <row r="851" spans="3:6" ht="15" customHeight="1" x14ac:dyDescent="0.25">
      <c r="C851" s="129"/>
      <c r="D851" s="13"/>
      <c r="E851" s="13"/>
      <c r="F851" s="13"/>
    </row>
    <row r="852" spans="3:6" ht="15" customHeight="1" x14ac:dyDescent="0.25">
      <c r="C852" s="129"/>
      <c r="D852" s="13"/>
      <c r="E852" s="13"/>
      <c r="F852" s="13"/>
    </row>
    <row r="853" spans="3:6" ht="15" customHeight="1" x14ac:dyDescent="0.25">
      <c r="C853" s="129"/>
      <c r="D853" s="13"/>
      <c r="E853" s="13"/>
      <c r="F853" s="13"/>
    </row>
    <row r="854" spans="3:6" ht="15" customHeight="1" x14ac:dyDescent="0.25">
      <c r="C854" s="129"/>
      <c r="D854" s="13"/>
      <c r="E854" s="13"/>
      <c r="F854" s="13"/>
    </row>
    <row r="855" spans="3:6" ht="15" customHeight="1" x14ac:dyDescent="0.25">
      <c r="C855" s="129"/>
      <c r="D855" s="13"/>
      <c r="E855" s="13"/>
      <c r="F855" s="13"/>
    </row>
    <row r="856" spans="3:6" ht="15" customHeight="1" x14ac:dyDescent="0.25">
      <c r="C856" s="129"/>
      <c r="D856" s="13"/>
      <c r="E856" s="13"/>
      <c r="F856" s="13"/>
    </row>
    <row r="857" spans="3:6" ht="15" customHeight="1" x14ac:dyDescent="0.25">
      <c r="C857" s="129"/>
      <c r="D857" s="13"/>
      <c r="E857" s="13"/>
      <c r="F857" s="13"/>
    </row>
    <row r="858" spans="3:6" ht="15" customHeight="1" x14ac:dyDescent="0.25">
      <c r="C858" s="129"/>
      <c r="D858" s="13"/>
      <c r="E858" s="13"/>
      <c r="F858" s="13"/>
    </row>
    <row r="859" spans="3:6" ht="15" customHeight="1" x14ac:dyDescent="0.25">
      <c r="C859" s="129"/>
      <c r="D859" s="13"/>
      <c r="E859" s="13"/>
      <c r="F859" s="13"/>
    </row>
    <row r="860" spans="3:6" ht="15" customHeight="1" x14ac:dyDescent="0.25">
      <c r="C860" s="129"/>
      <c r="D860" s="13"/>
      <c r="E860" s="13"/>
      <c r="F860" s="13"/>
    </row>
    <row r="861" spans="3:6" ht="15" customHeight="1" x14ac:dyDescent="0.25">
      <c r="C861" s="129"/>
      <c r="D861" s="13"/>
      <c r="E861" s="13"/>
      <c r="F861" s="13"/>
    </row>
    <row r="862" spans="3:6" ht="15" customHeight="1" x14ac:dyDescent="0.25">
      <c r="C862" s="129"/>
      <c r="D862" s="13"/>
      <c r="E862" s="13"/>
      <c r="F862" s="13"/>
    </row>
    <row r="863" spans="3:6" ht="15" customHeight="1" x14ac:dyDescent="0.25">
      <c r="C863" s="129"/>
      <c r="D863" s="13"/>
      <c r="E863" s="13"/>
      <c r="F863" s="13"/>
    </row>
    <row r="864" spans="3:6" ht="15" customHeight="1" x14ac:dyDescent="0.25">
      <c r="C864" s="129"/>
      <c r="D864" s="13"/>
      <c r="E864" s="13"/>
      <c r="F864" s="13"/>
    </row>
    <row r="865" spans="3:6" ht="15" customHeight="1" x14ac:dyDescent="0.25">
      <c r="C865" s="129"/>
      <c r="D865" s="13"/>
      <c r="E865" s="13"/>
      <c r="F865" s="13"/>
    </row>
    <row r="866" spans="3:6" ht="15" customHeight="1" x14ac:dyDescent="0.25">
      <c r="C866" s="129"/>
      <c r="D866" s="13"/>
      <c r="E866" s="13"/>
      <c r="F866" s="13"/>
    </row>
    <row r="867" spans="3:6" ht="15" customHeight="1" x14ac:dyDescent="0.25">
      <c r="C867" s="129"/>
      <c r="D867" s="13"/>
      <c r="E867" s="13"/>
      <c r="F867" s="13"/>
    </row>
    <row r="868" spans="3:6" ht="15" customHeight="1" x14ac:dyDescent="0.25">
      <c r="C868" s="129"/>
      <c r="D868" s="13"/>
      <c r="E868" s="13"/>
      <c r="F868" s="13"/>
    </row>
    <row r="869" spans="3:6" ht="15" customHeight="1" x14ac:dyDescent="0.25">
      <c r="C869" s="129"/>
      <c r="D869" s="13"/>
      <c r="E869" s="13"/>
      <c r="F869" s="13"/>
    </row>
    <row r="870" spans="3:6" ht="15" customHeight="1" x14ac:dyDescent="0.25">
      <c r="C870" s="129"/>
      <c r="D870" s="13"/>
      <c r="E870" s="13"/>
      <c r="F870" s="13"/>
    </row>
    <row r="871" spans="3:6" ht="15" customHeight="1" x14ac:dyDescent="0.25">
      <c r="C871" s="129"/>
      <c r="D871" s="13"/>
      <c r="E871" s="13"/>
      <c r="F871" s="13"/>
    </row>
    <row r="872" spans="3:6" ht="15" customHeight="1" x14ac:dyDescent="0.25">
      <c r="C872" s="129"/>
      <c r="D872" s="13"/>
      <c r="E872" s="13"/>
      <c r="F872" s="13"/>
    </row>
    <row r="873" spans="3:6" ht="15" customHeight="1" x14ac:dyDescent="0.25">
      <c r="C873" s="129"/>
      <c r="D873" s="13"/>
      <c r="E873" s="13"/>
      <c r="F873" s="13"/>
    </row>
    <row r="874" spans="3:6" ht="15" customHeight="1" x14ac:dyDescent="0.25">
      <c r="C874" s="129"/>
      <c r="D874" s="13"/>
      <c r="E874" s="13"/>
      <c r="F874" s="13"/>
    </row>
    <row r="875" spans="3:6" ht="15" customHeight="1" x14ac:dyDescent="0.25">
      <c r="C875" s="129"/>
      <c r="D875" s="13"/>
      <c r="E875" s="13"/>
      <c r="F875" s="13"/>
    </row>
    <row r="876" spans="3:6" ht="15" customHeight="1" x14ac:dyDescent="0.25">
      <c r="C876" s="129"/>
      <c r="D876" s="13"/>
      <c r="E876" s="13"/>
      <c r="F876" s="13"/>
    </row>
    <row r="877" spans="3:6" ht="15" customHeight="1" x14ac:dyDescent="0.25">
      <c r="C877" s="129"/>
      <c r="D877" s="13"/>
      <c r="E877" s="13"/>
      <c r="F877" s="13"/>
    </row>
    <row r="878" spans="3:6" ht="15" customHeight="1" x14ac:dyDescent="0.25">
      <c r="C878" s="129"/>
      <c r="D878" s="13"/>
      <c r="E878" s="13"/>
      <c r="F878" s="13"/>
    </row>
    <row r="879" spans="3:6" ht="15" customHeight="1" x14ac:dyDescent="0.25">
      <c r="C879" s="129"/>
      <c r="D879" s="13"/>
      <c r="E879" s="13"/>
      <c r="F879" s="13"/>
    </row>
    <row r="880" spans="3:6" ht="15" customHeight="1" x14ac:dyDescent="0.25">
      <c r="C880" s="129"/>
      <c r="D880" s="13"/>
      <c r="E880" s="13"/>
      <c r="F880" s="13"/>
    </row>
    <row r="881" spans="3:6" ht="15" customHeight="1" x14ac:dyDescent="0.25">
      <c r="C881" s="129"/>
      <c r="D881" s="13"/>
      <c r="E881" s="13"/>
      <c r="F881" s="13"/>
    </row>
    <row r="882" spans="3:6" ht="15" customHeight="1" x14ac:dyDescent="0.25">
      <c r="C882" s="129"/>
      <c r="D882" s="13"/>
      <c r="E882" s="13"/>
      <c r="F882" s="13"/>
    </row>
    <row r="883" spans="3:6" ht="15" customHeight="1" x14ac:dyDescent="0.25">
      <c r="C883" s="129"/>
      <c r="D883" s="13"/>
      <c r="E883" s="13"/>
      <c r="F883" s="13"/>
    </row>
    <row r="884" spans="3:6" ht="15" customHeight="1" x14ac:dyDescent="0.25">
      <c r="C884" s="129"/>
      <c r="D884" s="13"/>
      <c r="E884" s="13"/>
      <c r="F884" s="13"/>
    </row>
    <row r="885" spans="3:6" ht="15" customHeight="1" x14ac:dyDescent="0.25">
      <c r="C885" s="129"/>
      <c r="D885" s="13"/>
      <c r="E885" s="13"/>
      <c r="F885" s="13"/>
    </row>
    <row r="886" spans="3:6" ht="15" customHeight="1" x14ac:dyDescent="0.25">
      <c r="C886" s="129"/>
      <c r="D886" s="13"/>
      <c r="E886" s="13"/>
      <c r="F886" s="13"/>
    </row>
    <row r="887" spans="3:6" ht="15" customHeight="1" x14ac:dyDescent="0.25">
      <c r="C887" s="129"/>
      <c r="D887" s="13"/>
      <c r="E887" s="13"/>
      <c r="F887" s="13"/>
    </row>
    <row r="888" spans="3:6" ht="15" customHeight="1" x14ac:dyDescent="0.25">
      <c r="C888" s="129"/>
      <c r="D888" s="13"/>
      <c r="E888" s="13"/>
      <c r="F888" s="13"/>
    </row>
    <row r="889" spans="3:6" ht="15" customHeight="1" x14ac:dyDescent="0.25">
      <c r="C889" s="129"/>
      <c r="D889" s="13"/>
      <c r="E889" s="13"/>
      <c r="F889" s="13"/>
    </row>
    <row r="890" spans="3:6" ht="15" customHeight="1" x14ac:dyDescent="0.25">
      <c r="C890" s="129"/>
      <c r="D890" s="13"/>
      <c r="E890" s="13"/>
      <c r="F890" s="13"/>
    </row>
    <row r="891" spans="3:6" ht="15" customHeight="1" x14ac:dyDescent="0.25">
      <c r="C891" s="129"/>
      <c r="D891" s="13"/>
      <c r="E891" s="13"/>
      <c r="F891" s="13"/>
    </row>
    <row r="892" spans="3:6" ht="15" customHeight="1" x14ac:dyDescent="0.25">
      <c r="C892" s="129"/>
      <c r="D892" s="13"/>
      <c r="E892" s="13"/>
      <c r="F892" s="13"/>
    </row>
    <row r="893" spans="3:6" ht="15" customHeight="1" x14ac:dyDescent="0.25">
      <c r="C893" s="129"/>
      <c r="D893" s="13"/>
      <c r="E893" s="13"/>
      <c r="F893" s="13"/>
    </row>
    <row r="894" spans="3:6" ht="15" customHeight="1" x14ac:dyDescent="0.25">
      <c r="C894" s="129"/>
      <c r="D894" s="13"/>
      <c r="E894" s="13"/>
      <c r="F894" s="13"/>
    </row>
    <row r="895" spans="3:6" ht="15" customHeight="1" x14ac:dyDescent="0.25">
      <c r="C895" s="129"/>
      <c r="D895" s="13"/>
      <c r="E895" s="13"/>
      <c r="F895" s="13"/>
    </row>
    <row r="896" spans="3:6" ht="15" customHeight="1" x14ac:dyDescent="0.25">
      <c r="C896" s="129"/>
      <c r="D896" s="13"/>
      <c r="E896" s="13"/>
      <c r="F896" s="13"/>
    </row>
    <row r="897" spans="3:6" ht="15" customHeight="1" x14ac:dyDescent="0.25">
      <c r="C897" s="129"/>
      <c r="D897" s="13"/>
      <c r="E897" s="13"/>
      <c r="F897" s="13"/>
    </row>
    <row r="898" spans="3:6" ht="15" customHeight="1" x14ac:dyDescent="0.25">
      <c r="C898" s="129"/>
      <c r="D898" s="13"/>
      <c r="E898" s="13"/>
      <c r="F898" s="13"/>
    </row>
    <row r="899" spans="3:6" ht="15" customHeight="1" x14ac:dyDescent="0.25">
      <c r="C899" s="129"/>
      <c r="D899" s="13"/>
      <c r="E899" s="13"/>
      <c r="F899" s="13"/>
    </row>
    <row r="900" spans="3:6" ht="15" customHeight="1" x14ac:dyDescent="0.25">
      <c r="C900" s="129"/>
      <c r="D900" s="13"/>
      <c r="E900" s="13"/>
      <c r="F900" s="13"/>
    </row>
    <row r="901" spans="3:6" ht="15" customHeight="1" x14ac:dyDescent="0.25">
      <c r="C901" s="129"/>
      <c r="D901" s="13"/>
      <c r="E901" s="13"/>
      <c r="F901" s="13"/>
    </row>
    <row r="902" spans="3:6" ht="15" customHeight="1" x14ac:dyDescent="0.25">
      <c r="C902" s="129"/>
      <c r="D902" s="13"/>
      <c r="E902" s="13"/>
      <c r="F902" s="13"/>
    </row>
    <row r="903" spans="3:6" ht="15" customHeight="1" x14ac:dyDescent="0.25">
      <c r="C903" s="129"/>
      <c r="D903" s="13"/>
      <c r="E903" s="13"/>
      <c r="F903" s="13"/>
    </row>
    <row r="904" spans="3:6" ht="15" customHeight="1" x14ac:dyDescent="0.25">
      <c r="C904" s="129"/>
      <c r="D904" s="13"/>
      <c r="E904" s="13"/>
      <c r="F904" s="13"/>
    </row>
    <row r="905" spans="3:6" ht="15" customHeight="1" x14ac:dyDescent="0.25">
      <c r="C905" s="129"/>
      <c r="D905" s="13"/>
      <c r="E905" s="13"/>
      <c r="F905" s="13"/>
    </row>
    <row r="906" spans="3:6" ht="15" customHeight="1" x14ac:dyDescent="0.25">
      <c r="C906" s="129"/>
      <c r="D906" s="13"/>
      <c r="E906" s="13"/>
      <c r="F906" s="13"/>
    </row>
    <row r="907" spans="3:6" ht="15" customHeight="1" x14ac:dyDescent="0.25">
      <c r="C907" s="129"/>
      <c r="D907" s="13"/>
      <c r="E907" s="13"/>
      <c r="F907" s="13"/>
    </row>
    <row r="908" spans="3:6" ht="15" customHeight="1" x14ac:dyDescent="0.25">
      <c r="C908" s="129"/>
      <c r="D908" s="13"/>
      <c r="E908" s="13"/>
      <c r="F908" s="13"/>
    </row>
    <row r="909" spans="3:6" ht="15" customHeight="1" x14ac:dyDescent="0.25">
      <c r="C909" s="129"/>
      <c r="D909" s="13"/>
      <c r="E909" s="13"/>
      <c r="F909" s="13"/>
    </row>
    <row r="910" spans="3:6" ht="15" customHeight="1" x14ac:dyDescent="0.25">
      <c r="C910" s="129"/>
      <c r="D910" s="13"/>
      <c r="E910" s="13"/>
      <c r="F910" s="13"/>
    </row>
    <row r="911" spans="3:6" ht="15" customHeight="1" x14ac:dyDescent="0.25">
      <c r="C911" s="129"/>
      <c r="D911" s="13"/>
      <c r="E911" s="13"/>
      <c r="F911" s="13"/>
    </row>
    <row r="912" spans="3:6" ht="15" customHeight="1" x14ac:dyDescent="0.25">
      <c r="C912" s="129"/>
      <c r="D912" s="13"/>
      <c r="E912" s="13"/>
      <c r="F912" s="13"/>
    </row>
    <row r="913" spans="3:6" ht="15" customHeight="1" x14ac:dyDescent="0.25">
      <c r="C913" s="129"/>
      <c r="D913" s="13"/>
      <c r="E913" s="13"/>
      <c r="F913" s="13"/>
    </row>
    <row r="914" spans="3:6" ht="15" customHeight="1" x14ac:dyDescent="0.25">
      <c r="C914" s="129"/>
      <c r="D914" s="13"/>
      <c r="E914" s="13"/>
      <c r="F914" s="13"/>
    </row>
    <row r="915" spans="3:6" ht="15" customHeight="1" x14ac:dyDescent="0.25">
      <c r="C915" s="129"/>
      <c r="D915" s="13"/>
      <c r="E915" s="13"/>
      <c r="F915" s="13"/>
    </row>
    <row r="916" spans="3:6" ht="15" customHeight="1" x14ac:dyDescent="0.25">
      <c r="C916" s="129"/>
      <c r="D916" s="13"/>
      <c r="E916" s="13"/>
      <c r="F916" s="13"/>
    </row>
    <row r="917" spans="3:6" ht="15" customHeight="1" x14ac:dyDescent="0.25">
      <c r="C917" s="129"/>
      <c r="D917" s="13"/>
      <c r="E917" s="13"/>
      <c r="F917" s="13"/>
    </row>
    <row r="918" spans="3:6" ht="15" customHeight="1" x14ac:dyDescent="0.25">
      <c r="C918" s="129"/>
      <c r="D918" s="13"/>
      <c r="E918" s="13"/>
      <c r="F918" s="13"/>
    </row>
    <row r="919" spans="3:6" ht="15" customHeight="1" x14ac:dyDescent="0.25">
      <c r="C919" s="129"/>
      <c r="D919" s="13"/>
      <c r="E919" s="13"/>
      <c r="F919" s="13"/>
    </row>
    <row r="920" spans="3:6" ht="15" customHeight="1" x14ac:dyDescent="0.25">
      <c r="C920" s="129"/>
      <c r="D920" s="13"/>
      <c r="E920" s="13"/>
      <c r="F920" s="13"/>
    </row>
    <row r="921" spans="3:6" ht="15" customHeight="1" x14ac:dyDescent="0.25">
      <c r="C921" s="129"/>
      <c r="D921" s="13"/>
      <c r="E921" s="13"/>
      <c r="F921" s="13"/>
    </row>
    <row r="922" spans="3:6" ht="15" customHeight="1" x14ac:dyDescent="0.25">
      <c r="C922" s="129"/>
      <c r="D922" s="13"/>
      <c r="E922" s="13"/>
      <c r="F922" s="13"/>
    </row>
    <row r="923" spans="3:6" ht="15" customHeight="1" x14ac:dyDescent="0.25">
      <c r="C923" s="129"/>
      <c r="D923" s="13"/>
      <c r="E923" s="13"/>
      <c r="F923" s="13"/>
    </row>
    <row r="924" spans="3:6" ht="15" customHeight="1" x14ac:dyDescent="0.25">
      <c r="C924" s="129"/>
      <c r="D924" s="13"/>
      <c r="E924" s="13"/>
      <c r="F924" s="13"/>
    </row>
    <row r="925" spans="3:6" ht="15" customHeight="1" x14ac:dyDescent="0.25">
      <c r="C925" s="129"/>
      <c r="D925" s="13"/>
      <c r="E925" s="13"/>
      <c r="F925" s="13"/>
    </row>
    <row r="926" spans="3:6" ht="15" customHeight="1" x14ac:dyDescent="0.25">
      <c r="C926" s="129"/>
      <c r="D926" s="13"/>
      <c r="E926" s="13"/>
      <c r="F926" s="13"/>
    </row>
    <row r="927" spans="3:6" ht="15" customHeight="1" x14ac:dyDescent="0.25">
      <c r="C927" s="129"/>
      <c r="D927" s="13"/>
      <c r="E927" s="13"/>
      <c r="F927" s="13"/>
    </row>
    <row r="928" spans="3:6" ht="15" customHeight="1" x14ac:dyDescent="0.25">
      <c r="C928" s="129"/>
      <c r="D928" s="13"/>
      <c r="E928" s="13"/>
      <c r="F928" s="13"/>
    </row>
    <row r="929" spans="3:6" ht="15" customHeight="1" x14ac:dyDescent="0.25">
      <c r="C929" s="129"/>
      <c r="D929" s="13"/>
      <c r="E929" s="13"/>
      <c r="F929" s="13"/>
    </row>
    <row r="930" spans="3:6" ht="15" customHeight="1" x14ac:dyDescent="0.25">
      <c r="C930" s="129"/>
      <c r="D930" s="13"/>
      <c r="E930" s="13"/>
      <c r="F930" s="13"/>
    </row>
    <row r="931" spans="3:6" ht="15" customHeight="1" x14ac:dyDescent="0.25">
      <c r="C931" s="129"/>
      <c r="D931" s="13"/>
      <c r="E931" s="13"/>
      <c r="F931" s="13"/>
    </row>
    <row r="932" spans="3:6" ht="15" customHeight="1" x14ac:dyDescent="0.25">
      <c r="C932" s="129"/>
      <c r="D932" s="13"/>
      <c r="E932" s="13"/>
      <c r="F932" s="13"/>
    </row>
    <row r="933" spans="3:6" ht="15" customHeight="1" x14ac:dyDescent="0.25">
      <c r="C933" s="129"/>
      <c r="D933" s="13"/>
      <c r="E933" s="13"/>
      <c r="F933" s="13"/>
    </row>
    <row r="934" spans="3:6" ht="15" customHeight="1" x14ac:dyDescent="0.25">
      <c r="C934" s="129"/>
      <c r="D934" s="13"/>
      <c r="E934" s="13"/>
      <c r="F934" s="13"/>
    </row>
    <row r="935" spans="3:6" ht="15" customHeight="1" x14ac:dyDescent="0.25">
      <c r="C935" s="129"/>
      <c r="D935" s="13"/>
      <c r="E935" s="13"/>
      <c r="F935" s="13"/>
    </row>
    <row r="936" spans="3:6" ht="15" customHeight="1" x14ac:dyDescent="0.25">
      <c r="C936" s="129"/>
      <c r="D936" s="13"/>
      <c r="E936" s="13"/>
      <c r="F936" s="13"/>
    </row>
    <row r="937" spans="3:6" ht="15" customHeight="1" x14ac:dyDescent="0.25">
      <c r="C937" s="129"/>
      <c r="D937" s="13"/>
      <c r="E937" s="13"/>
      <c r="F937" s="13"/>
    </row>
    <row r="938" spans="3:6" ht="15" customHeight="1" x14ac:dyDescent="0.25">
      <c r="C938" s="129"/>
      <c r="D938" s="13"/>
      <c r="E938" s="13"/>
      <c r="F938" s="13"/>
    </row>
    <row r="939" spans="3:6" ht="15" customHeight="1" x14ac:dyDescent="0.25">
      <c r="C939" s="129"/>
      <c r="D939" s="13"/>
      <c r="E939" s="13"/>
      <c r="F939" s="13"/>
    </row>
    <row r="940" spans="3:6" ht="15" customHeight="1" x14ac:dyDescent="0.25">
      <c r="C940" s="129"/>
      <c r="D940" s="13"/>
      <c r="E940" s="13"/>
      <c r="F940" s="13"/>
    </row>
    <row r="941" spans="3:6" ht="15" customHeight="1" x14ac:dyDescent="0.25">
      <c r="C941" s="129"/>
      <c r="D941" s="13"/>
      <c r="E941" s="13"/>
      <c r="F941" s="13"/>
    </row>
    <row r="942" spans="3:6" ht="15" customHeight="1" x14ac:dyDescent="0.25">
      <c r="C942" s="129"/>
      <c r="D942" s="13"/>
      <c r="E942" s="13"/>
      <c r="F942" s="13"/>
    </row>
    <row r="943" spans="3:6" ht="15" customHeight="1" x14ac:dyDescent="0.25">
      <c r="C943" s="129"/>
      <c r="D943" s="13"/>
      <c r="E943" s="13"/>
      <c r="F943" s="13"/>
    </row>
    <row r="944" spans="3:6" ht="15" customHeight="1" x14ac:dyDescent="0.25">
      <c r="C944" s="129"/>
      <c r="D944" s="13"/>
      <c r="E944" s="13"/>
      <c r="F944" s="13"/>
    </row>
    <row r="945" spans="3:6" ht="15" customHeight="1" x14ac:dyDescent="0.25">
      <c r="C945" s="129"/>
      <c r="D945" s="13"/>
      <c r="E945" s="13"/>
      <c r="F945" s="13"/>
    </row>
    <row r="946" spans="3:6" ht="15" customHeight="1" x14ac:dyDescent="0.25">
      <c r="C946" s="129"/>
      <c r="D946" s="13"/>
      <c r="E946" s="13"/>
      <c r="F946" s="13"/>
    </row>
    <row r="947" spans="3:6" ht="15" customHeight="1" x14ac:dyDescent="0.25">
      <c r="C947" s="129"/>
      <c r="D947" s="13"/>
      <c r="E947" s="13"/>
      <c r="F947" s="13"/>
    </row>
    <row r="948" spans="3:6" ht="15" customHeight="1" x14ac:dyDescent="0.25">
      <c r="C948" s="129"/>
      <c r="D948" s="13"/>
      <c r="E948" s="13"/>
      <c r="F948" s="13"/>
    </row>
    <row r="949" spans="3:6" ht="15" customHeight="1" x14ac:dyDescent="0.25">
      <c r="C949" s="129"/>
      <c r="D949" s="13"/>
      <c r="E949" s="13"/>
      <c r="F949" s="13"/>
    </row>
    <row r="950" spans="3:6" ht="15" customHeight="1" x14ac:dyDescent="0.25">
      <c r="C950" s="129"/>
      <c r="D950" s="13"/>
      <c r="E950" s="13"/>
      <c r="F950" s="13"/>
    </row>
    <row r="951" spans="3:6" ht="15" customHeight="1" x14ac:dyDescent="0.25">
      <c r="C951" s="129"/>
      <c r="D951" s="13"/>
      <c r="E951" s="13"/>
      <c r="F951" s="13"/>
    </row>
    <row r="952" spans="3:6" ht="15" customHeight="1" x14ac:dyDescent="0.25">
      <c r="C952" s="129"/>
      <c r="D952" s="13"/>
      <c r="E952" s="13"/>
      <c r="F952" s="13"/>
    </row>
    <row r="953" spans="3:6" ht="15" customHeight="1" x14ac:dyDescent="0.25">
      <c r="C953" s="129"/>
      <c r="D953" s="13"/>
      <c r="E953" s="13"/>
      <c r="F953" s="13"/>
    </row>
    <row r="954" spans="3:6" ht="15" customHeight="1" x14ac:dyDescent="0.25">
      <c r="C954" s="129"/>
      <c r="D954" s="13"/>
      <c r="E954" s="13"/>
      <c r="F954" s="13"/>
    </row>
    <row r="955" spans="3:6" ht="15" customHeight="1" x14ac:dyDescent="0.25">
      <c r="C955" s="129"/>
      <c r="D955" s="13"/>
      <c r="E955" s="13"/>
      <c r="F955" s="13"/>
    </row>
    <row r="956" spans="3:6" ht="15" customHeight="1" x14ac:dyDescent="0.25">
      <c r="C956" s="129"/>
      <c r="D956" s="13"/>
      <c r="E956" s="13"/>
      <c r="F956" s="13"/>
    </row>
    <row r="957" spans="3:6" ht="15" customHeight="1" x14ac:dyDescent="0.25">
      <c r="C957" s="129"/>
      <c r="D957" s="13"/>
      <c r="E957" s="13"/>
      <c r="F957" s="13"/>
    </row>
    <row r="958" spans="3:6" ht="15" customHeight="1" x14ac:dyDescent="0.25">
      <c r="C958" s="129"/>
      <c r="D958" s="13"/>
      <c r="E958" s="13"/>
      <c r="F958" s="13"/>
    </row>
    <row r="959" spans="3:6" ht="15" customHeight="1" x14ac:dyDescent="0.25">
      <c r="C959" s="129"/>
      <c r="D959" s="13"/>
      <c r="E959" s="13"/>
      <c r="F959" s="13"/>
    </row>
    <row r="960" spans="3:6" ht="15" customHeight="1" x14ac:dyDescent="0.25">
      <c r="C960" s="129"/>
      <c r="D960" s="13"/>
      <c r="E960" s="13"/>
      <c r="F960" s="13"/>
    </row>
    <row r="961" spans="3:4" ht="15" customHeight="1" x14ac:dyDescent="0.25">
      <c r="C961" s="129"/>
      <c r="D961" s="13"/>
    </row>
    <row r="962" spans="3:4" ht="15" customHeight="1" x14ac:dyDescent="0.25">
      <c r="C962" s="129"/>
      <c r="D962" s="13"/>
    </row>
    <row r="963" spans="3:4" ht="15" customHeight="1" x14ac:dyDescent="0.25">
      <c r="C963" s="129"/>
      <c r="D963" s="13"/>
    </row>
    <row r="964" spans="3:4" ht="15" customHeight="1" x14ac:dyDescent="0.25">
      <c r="C964" s="129"/>
      <c r="D964" s="13"/>
    </row>
    <row r="965" spans="3:4" ht="15" customHeight="1" x14ac:dyDescent="0.25">
      <c r="C965" s="129"/>
      <c r="D965" s="13"/>
    </row>
    <row r="966" spans="3:4" ht="15" customHeight="1" x14ac:dyDescent="0.25">
      <c r="C966" s="129"/>
      <c r="D966" s="13"/>
    </row>
    <row r="967" spans="3:4" ht="15" customHeight="1" x14ac:dyDescent="0.25">
      <c r="C967" s="129"/>
      <c r="D967" s="13"/>
    </row>
    <row r="968" spans="3:4" ht="15" customHeight="1" x14ac:dyDescent="0.25">
      <c r="C968" s="129"/>
      <c r="D968" s="13"/>
    </row>
    <row r="969" spans="3:4" ht="15" customHeight="1" x14ac:dyDescent="0.25">
      <c r="C969" s="129"/>
      <c r="D969" s="13"/>
    </row>
    <row r="970" spans="3:4" ht="15" customHeight="1" x14ac:dyDescent="0.25">
      <c r="C970" s="129"/>
      <c r="D970" s="13"/>
    </row>
    <row r="971" spans="3:4" ht="15" customHeight="1" x14ac:dyDescent="0.25">
      <c r="C971" s="129"/>
      <c r="D971" s="13"/>
    </row>
    <row r="972" spans="3:4" ht="15" customHeight="1" x14ac:dyDescent="0.25">
      <c r="C972" s="129"/>
      <c r="D972" s="13"/>
    </row>
    <row r="973" spans="3:4" ht="15" customHeight="1" x14ac:dyDescent="0.25">
      <c r="C973" s="129"/>
      <c r="D973" s="13"/>
    </row>
    <row r="974" spans="3:4" ht="15" customHeight="1" x14ac:dyDescent="0.25">
      <c r="C974" s="129"/>
      <c r="D974" s="13"/>
    </row>
    <row r="975" spans="3:4" ht="15" customHeight="1" x14ac:dyDescent="0.25">
      <c r="C975" s="129"/>
      <c r="D975" s="13"/>
    </row>
    <row r="976" spans="3:4" ht="15" customHeight="1" x14ac:dyDescent="0.25">
      <c r="C976" s="129"/>
      <c r="D976" s="13"/>
    </row>
    <row r="977" spans="3:4" ht="15" customHeight="1" x14ac:dyDescent="0.25">
      <c r="C977" s="129"/>
      <c r="D977" s="13"/>
    </row>
    <row r="978" spans="3:4" ht="15" customHeight="1" x14ac:dyDescent="0.25">
      <c r="C978" s="129"/>
      <c r="D978" s="13"/>
    </row>
    <row r="979" spans="3:4" ht="15" customHeight="1" x14ac:dyDescent="0.25">
      <c r="C979" s="129"/>
      <c r="D979" s="13"/>
    </row>
    <row r="980" spans="3:4" ht="15" customHeight="1" x14ac:dyDescent="0.25">
      <c r="C980" s="129"/>
      <c r="D980" s="13"/>
    </row>
    <row r="981" spans="3:4" ht="15" customHeight="1" x14ac:dyDescent="0.25">
      <c r="C981" s="129"/>
      <c r="D981" s="13"/>
    </row>
    <row r="982" spans="3:4" ht="15" customHeight="1" x14ac:dyDescent="0.25">
      <c r="C982" s="129"/>
      <c r="D982" s="13"/>
    </row>
    <row r="983" spans="3:4" ht="15" customHeight="1" x14ac:dyDescent="0.25">
      <c r="C983" s="129"/>
      <c r="D983" s="13"/>
    </row>
    <row r="984" spans="3:4" ht="15" customHeight="1" x14ac:dyDescent="0.25">
      <c r="C984" s="129"/>
      <c r="D984" s="13"/>
    </row>
    <row r="985" spans="3:4" ht="15" customHeight="1" x14ac:dyDescent="0.25">
      <c r="C985" s="129"/>
      <c r="D985" s="13"/>
    </row>
    <row r="986" spans="3:4" ht="15" customHeight="1" x14ac:dyDescent="0.25">
      <c r="C986" s="129"/>
      <c r="D986" s="13"/>
    </row>
    <row r="987" spans="3:4" ht="15" customHeight="1" x14ac:dyDescent="0.25">
      <c r="C987" s="129"/>
      <c r="D987" s="13"/>
    </row>
    <row r="988" spans="3:4" ht="15" customHeight="1" x14ac:dyDescent="0.25">
      <c r="C988" s="129"/>
      <c r="D988" s="13"/>
    </row>
    <row r="989" spans="3:4" ht="15" customHeight="1" x14ac:dyDescent="0.25">
      <c r="C989" s="129"/>
      <c r="D989" s="13"/>
    </row>
    <row r="990" spans="3:4" ht="15" customHeight="1" x14ac:dyDescent="0.25">
      <c r="C990" s="129"/>
      <c r="D990" s="13"/>
    </row>
    <row r="991" spans="3:4" ht="15" customHeight="1" x14ac:dyDescent="0.25">
      <c r="C991" s="129"/>
      <c r="D991" s="13"/>
    </row>
    <row r="992" spans="3:4" ht="15" customHeight="1" x14ac:dyDescent="0.25">
      <c r="C992" s="129"/>
      <c r="D992" s="13"/>
    </row>
    <row r="993" spans="3:4" ht="15" customHeight="1" x14ac:dyDescent="0.25">
      <c r="C993" s="129"/>
      <c r="D993" s="13"/>
    </row>
    <row r="994" spans="3:4" ht="15" customHeight="1" x14ac:dyDescent="0.25">
      <c r="C994" s="129"/>
      <c r="D994" s="13"/>
    </row>
    <row r="995" spans="3:4" ht="15" customHeight="1" x14ac:dyDescent="0.25">
      <c r="C995" s="129"/>
      <c r="D995" s="13"/>
    </row>
    <row r="996" spans="3:4" ht="15" customHeight="1" x14ac:dyDescent="0.25">
      <c r="C996" s="129"/>
      <c r="D996" s="13"/>
    </row>
    <row r="997" spans="3:4" ht="15" customHeight="1" x14ac:dyDescent="0.25">
      <c r="C997" s="129"/>
      <c r="D997" s="13"/>
    </row>
    <row r="998" spans="3:4" ht="15" customHeight="1" x14ac:dyDescent="0.25">
      <c r="C998" s="129"/>
      <c r="D998" s="13"/>
    </row>
    <row r="999" spans="3:4" ht="15" customHeight="1" x14ac:dyDescent="0.25">
      <c r="C999" s="129"/>
      <c r="D999" s="13"/>
    </row>
    <row r="1000" spans="3:4" ht="15" customHeight="1" x14ac:dyDescent="0.25">
      <c r="C1000" s="129"/>
      <c r="D1000" s="13"/>
    </row>
    <row r="1001" spans="3:4" ht="15" customHeight="1" x14ac:dyDescent="0.25">
      <c r="C1001" s="13"/>
      <c r="D1001" s="13"/>
    </row>
    <row r="1002" spans="3:4" ht="15" customHeight="1" x14ac:dyDescent="0.25">
      <c r="C1002" s="13"/>
      <c r="D1002" s="13"/>
    </row>
    <row r="1003" spans="3:4" ht="15" customHeight="1" x14ac:dyDescent="0.25">
      <c r="C1003" s="13"/>
      <c r="D1003" s="13"/>
    </row>
    <row r="1004" spans="3:4" ht="15" customHeight="1" x14ac:dyDescent="0.25">
      <c r="C1004" s="13"/>
      <c r="D1004" s="13"/>
    </row>
    <row r="1005" spans="3:4" ht="15" customHeight="1" x14ac:dyDescent="0.25">
      <c r="C1005" s="13"/>
      <c r="D1005" s="13"/>
    </row>
    <row r="1006" spans="3:4" ht="15" customHeight="1" x14ac:dyDescent="0.25">
      <c r="C1006" s="13"/>
      <c r="D1006" s="13"/>
    </row>
    <row r="1007" spans="3:4" ht="15" customHeight="1" x14ac:dyDescent="0.25">
      <c r="C1007" s="13"/>
      <c r="D1007" s="13"/>
    </row>
    <row r="1008" spans="3:4" ht="15" customHeight="1" x14ac:dyDescent="0.25">
      <c r="C1008" s="13"/>
      <c r="D1008" s="13"/>
    </row>
    <row r="1009" spans="3:4" ht="15" customHeight="1" x14ac:dyDescent="0.25">
      <c r="C1009" s="13"/>
      <c r="D1009" s="13"/>
    </row>
    <row r="1010" spans="3:4" ht="15" customHeight="1" x14ac:dyDescent="0.25">
      <c r="C1010" s="13"/>
      <c r="D1010" s="13"/>
    </row>
  </sheetData>
  <sheetProtection algorithmName="SHA-512" hashValue="ySVeYfRovTA8jiir+a/xMwob59KI5uKlUSMaCt5sr7oZx+gH7Rth+gsutpN+jyiAU6YzJ6ksWmwRs2UEIctrtQ==" saltValue="lGLWmLPu9Wme6OWtp+Wd9A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570312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1" t="s">
        <v>45</v>
      </c>
      <c r="B2" s="21" t="s">
        <v>58</v>
      </c>
    </row>
    <row r="3" spans="1:2" x14ac:dyDescent="0.25">
      <c r="A3" s="11" t="s">
        <v>38</v>
      </c>
      <c r="B3" s="20">
        <v>0</v>
      </c>
    </row>
    <row r="4" spans="1:2" x14ac:dyDescent="0.25">
      <c r="A4" s="11" t="s">
        <v>39</v>
      </c>
      <c r="B4" s="20">
        <v>2385594</v>
      </c>
    </row>
    <row r="5" spans="1:2" x14ac:dyDescent="0.25">
      <c r="A5" s="11" t="s">
        <v>40</v>
      </c>
      <c r="B5" s="20">
        <v>180533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0">
        <v>313723</v>
      </c>
    </row>
    <row r="8" spans="1:2" ht="15.75" thickBot="1" x14ac:dyDescent="0.3">
      <c r="A8" s="11" t="s">
        <v>43</v>
      </c>
      <c r="B8" s="20">
        <v>2252407</v>
      </c>
    </row>
    <row r="9" spans="1:2" x14ac:dyDescent="0.25">
      <c r="A9" s="22" t="s">
        <v>47</v>
      </c>
      <c r="B9" s="23">
        <f>+B3+B4+B5-B6-B7-B8</f>
        <v>-3</v>
      </c>
    </row>
  </sheetData>
  <sheetProtection algorithmName="SHA-512" hashValue="Tkb1ROJ2/7lRLbp91Pfk3gOVkx25Vsdpxf2yciSxh8ocX/Ubgj/y3skfoeNYsZjdMfzlbEwpEc+Vuh0tb98Vng==" saltValue="ZmzQtTHwwXI71LqhQrpg+A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5703125" style="80" bestFit="1" customWidth="1"/>
    <col min="2" max="2" width="9.85546875" style="80" bestFit="1" customWidth="1"/>
    <col min="3" max="16384" width="8.85546875" style="80"/>
  </cols>
  <sheetData>
    <row r="1" spans="1:2" x14ac:dyDescent="0.25">
      <c r="A1" s="80" t="s">
        <v>96</v>
      </c>
    </row>
    <row r="2" spans="1:2" ht="24.75" customHeight="1" x14ac:dyDescent="0.25">
      <c r="A2" s="11" t="s">
        <v>45</v>
      </c>
      <c r="B2" s="21" t="s">
        <v>58</v>
      </c>
    </row>
    <row r="3" spans="1:2" x14ac:dyDescent="0.25">
      <c r="A3" s="11" t="s">
        <v>38</v>
      </c>
      <c r="B3" s="20">
        <v>0</v>
      </c>
    </row>
    <row r="4" spans="1:2" x14ac:dyDescent="0.25">
      <c r="A4" s="11" t="s">
        <v>39</v>
      </c>
      <c r="B4" s="20">
        <v>0</v>
      </c>
    </row>
    <row r="5" spans="1:2" x14ac:dyDescent="0.25">
      <c r="A5" s="11" t="s">
        <v>40</v>
      </c>
      <c r="B5" s="20">
        <v>0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0">
        <v>0</v>
      </c>
    </row>
    <row r="8" spans="1:2" ht="15.75" thickBot="1" x14ac:dyDescent="0.3">
      <c r="A8" s="11" t="s">
        <v>43</v>
      </c>
      <c r="B8" s="20">
        <v>0</v>
      </c>
    </row>
    <row r="9" spans="1:2" x14ac:dyDescent="0.25">
      <c r="A9" s="22" t="s">
        <v>47</v>
      </c>
      <c r="B9" s="23">
        <f>+B3+B4+B5-B6-B7-B8</f>
        <v>0</v>
      </c>
    </row>
  </sheetData>
  <sheetProtection algorithmName="SHA-512" hashValue="Lg0LCoVB1+HwRYG7EBZKkaK0HC/XMWk/Cjr4kvVhF4BmJppl8UgMOdSOBTye0Mn49bXoMX42SeAKprNxqqNObQ==" saltValue="PZJflkD0bEPfk1G4rU2gH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P1010"/>
  <sheetViews>
    <sheetView showGridLines="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5703125" customWidth="1"/>
    <col min="4" max="4" width="15.5703125" style="6" customWidth="1"/>
    <col min="5" max="8" width="15.5703125" customWidth="1"/>
    <col min="9" max="9" width="27" customWidth="1"/>
    <col min="10" max="16" width="0" style="10" hidden="1" customWidth="1"/>
    <col min="17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12"/>
      <c r="E1" s="2"/>
    </row>
    <row r="2" spans="1:15" ht="15" customHeight="1" x14ac:dyDescent="0.25">
      <c r="B2" s="186" t="s">
        <v>13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129"/>
      <c r="D4" s="15"/>
      <c r="E4" s="13"/>
      <c r="F4" s="13"/>
    </row>
    <row r="5" spans="1:15" ht="15" customHeight="1" x14ac:dyDescent="0.25">
      <c r="A5" t="s">
        <v>9</v>
      </c>
      <c r="C5" s="150">
        <v>2016</v>
      </c>
      <c r="D5" s="14">
        <v>2015</v>
      </c>
      <c r="E5" s="28">
        <v>2014</v>
      </c>
      <c r="F5" s="14">
        <v>2013</v>
      </c>
      <c r="G5" s="27" t="s">
        <v>60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5"/>
      <c r="C6" s="151"/>
      <c r="D6" s="57"/>
      <c r="E6" s="151"/>
      <c r="F6" s="149"/>
      <c r="G6" s="50"/>
      <c r="H6" s="50"/>
      <c r="I6" s="50"/>
    </row>
    <row r="7" spans="1:15" ht="15" customHeight="1" x14ac:dyDescent="0.25">
      <c r="A7" s="131" t="s">
        <v>49</v>
      </c>
      <c r="B7" s="143" t="s">
        <v>0</v>
      </c>
      <c r="C7" s="154">
        <v>77815</v>
      </c>
      <c r="D7" s="155">
        <v>84557</v>
      </c>
      <c r="E7" s="155">
        <v>80441</v>
      </c>
      <c r="F7" s="156">
        <v>74057</v>
      </c>
      <c r="G7" s="156">
        <f t="shared" ref="G7:G38" si="0">IF(ISERROR(C7- D7)=TRUE,"",C7 - D7)</f>
        <v>-6742</v>
      </c>
      <c r="H7" s="144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-8,0%▼</v>
      </c>
      <c r="I7" s="139"/>
      <c r="J7" s="137"/>
      <c r="K7" s="137"/>
      <c r="L7" s="137"/>
      <c r="M7" s="137"/>
      <c r="N7" s="137"/>
      <c r="O7" s="137"/>
    </row>
    <row r="8" spans="1:15" ht="15" customHeight="1" x14ac:dyDescent="0.25">
      <c r="A8" s="131" t="s">
        <v>49</v>
      </c>
      <c r="B8" s="149" t="s">
        <v>1</v>
      </c>
      <c r="C8" s="157">
        <v>12398</v>
      </c>
      <c r="D8" s="158">
        <v>8749</v>
      </c>
      <c r="E8" s="158">
        <v>9081</v>
      </c>
      <c r="F8" s="159">
        <v>10204</v>
      </c>
      <c r="G8" s="159">
        <f t="shared" si="0"/>
        <v>3649</v>
      </c>
      <c r="H8" s="145" t="str">
        <f t="shared" si="1"/>
        <v>41,7%▲</v>
      </c>
      <c r="I8" s="148"/>
      <c r="J8" s="137"/>
      <c r="K8" s="137"/>
      <c r="L8" s="137"/>
      <c r="M8" s="137"/>
      <c r="N8" s="137"/>
      <c r="O8" s="137"/>
    </row>
    <row r="9" spans="1:15" ht="15" customHeight="1" x14ac:dyDescent="0.25">
      <c r="A9" s="131" t="s">
        <v>49</v>
      </c>
      <c r="B9" s="143" t="s">
        <v>2</v>
      </c>
      <c r="C9" s="154">
        <v>157442</v>
      </c>
      <c r="D9" s="155">
        <v>183885</v>
      </c>
      <c r="E9" s="155">
        <v>138687</v>
      </c>
      <c r="F9" s="156">
        <v>144221</v>
      </c>
      <c r="G9" s="156">
        <f t="shared" si="0"/>
        <v>-26443</v>
      </c>
      <c r="H9" s="144" t="str">
        <f t="shared" si="1"/>
        <v>-14,4%▼</v>
      </c>
      <c r="I9" s="139"/>
      <c r="J9" s="137"/>
      <c r="K9" s="137"/>
      <c r="L9" s="137"/>
      <c r="M9" s="137"/>
      <c r="N9" s="137"/>
      <c r="O9" s="137"/>
    </row>
    <row r="10" spans="1:15" ht="15" customHeight="1" x14ac:dyDescent="0.25">
      <c r="A10" s="131" t="s">
        <v>49</v>
      </c>
      <c r="B10" s="149" t="s">
        <v>3</v>
      </c>
      <c r="C10" s="157">
        <v>397</v>
      </c>
      <c r="D10" s="158">
        <v>186</v>
      </c>
      <c r="E10" s="158">
        <v>411</v>
      </c>
      <c r="F10" s="159">
        <v>6732</v>
      </c>
      <c r="G10" s="159">
        <f t="shared" si="0"/>
        <v>211</v>
      </c>
      <c r="H10" s="145" t="str">
        <f t="shared" si="1"/>
        <v>113,4%▲</v>
      </c>
      <c r="I10" s="148"/>
      <c r="J10" s="137"/>
      <c r="K10" s="137"/>
      <c r="L10" s="137"/>
      <c r="M10" s="137"/>
      <c r="N10" s="137"/>
      <c r="O10" s="137"/>
    </row>
    <row r="11" spans="1:15" ht="15" customHeight="1" x14ac:dyDescent="0.25">
      <c r="A11" s="131" t="s">
        <v>49</v>
      </c>
      <c r="B11" s="143" t="s">
        <v>4</v>
      </c>
      <c r="C11" s="154"/>
      <c r="D11" s="155"/>
      <c r="E11" s="155"/>
      <c r="F11" s="156"/>
      <c r="G11" s="156">
        <f t="shared" si="0"/>
        <v>0</v>
      </c>
      <c r="H11" s="144" t="str">
        <f t="shared" si="1"/>
        <v/>
      </c>
      <c r="I11" s="139"/>
      <c r="J11" s="137"/>
      <c r="K11" s="137"/>
      <c r="L11" s="137"/>
      <c r="M11" s="137"/>
      <c r="N11" s="137"/>
      <c r="O11" s="137"/>
    </row>
    <row r="12" spans="1:15" ht="15" customHeight="1" x14ac:dyDescent="0.25">
      <c r="A12" s="131" t="s">
        <v>49</v>
      </c>
      <c r="B12" s="149" t="s">
        <v>5</v>
      </c>
      <c r="C12" s="157">
        <v>-62627</v>
      </c>
      <c r="D12" s="158">
        <v>-50899</v>
      </c>
      <c r="E12" s="158">
        <v>-46693</v>
      </c>
      <c r="F12" s="159">
        <v>-45277</v>
      </c>
      <c r="G12" s="159">
        <f t="shared" si="0"/>
        <v>-11728</v>
      </c>
      <c r="H12" s="145" t="str">
        <f t="shared" si="1"/>
        <v>23,0%▲</v>
      </c>
      <c r="I12" s="148"/>
      <c r="J12" s="137"/>
      <c r="K12" s="137"/>
      <c r="L12" s="137"/>
      <c r="M12" s="137"/>
      <c r="N12" s="137"/>
      <c r="O12" s="137"/>
    </row>
    <row r="13" spans="1:15" ht="15" customHeight="1" x14ac:dyDescent="0.25">
      <c r="A13" s="131" t="s">
        <v>49</v>
      </c>
      <c r="B13" s="143" t="s">
        <v>6</v>
      </c>
      <c r="C13" s="154"/>
      <c r="D13" s="155">
        <v>-123</v>
      </c>
      <c r="E13" s="155">
        <v>-2139</v>
      </c>
      <c r="F13" s="156">
        <v>-287</v>
      </c>
      <c r="G13" s="156">
        <f t="shared" si="0"/>
        <v>123</v>
      </c>
      <c r="H13" s="144" t="str">
        <f t="shared" si="1"/>
        <v>-100,0%▼</v>
      </c>
      <c r="I13" s="139"/>
      <c r="J13" s="137"/>
      <c r="K13" s="137"/>
      <c r="L13" s="137"/>
      <c r="M13" s="137"/>
      <c r="N13" s="137"/>
      <c r="O13" s="137"/>
    </row>
    <row r="14" spans="1:15" ht="15" customHeight="1" x14ac:dyDescent="0.25">
      <c r="A14" s="131" t="s">
        <v>49</v>
      </c>
      <c r="B14" s="149" t="s">
        <v>7</v>
      </c>
      <c r="C14" s="157"/>
      <c r="D14" s="158"/>
      <c r="E14" s="158"/>
      <c r="F14" s="158"/>
      <c r="G14" s="159">
        <f t="shared" si="0"/>
        <v>0</v>
      </c>
      <c r="H14" s="145" t="str">
        <f t="shared" si="1"/>
        <v/>
      </c>
      <c r="I14" s="148"/>
      <c r="J14" s="137"/>
      <c r="K14" s="137"/>
      <c r="L14" s="137"/>
      <c r="M14" s="137"/>
      <c r="N14" s="137"/>
      <c r="O14" s="137"/>
    </row>
    <row r="15" spans="1:15" s="46" customFormat="1" ht="15" customHeight="1" x14ac:dyDescent="0.25">
      <c r="A15" s="134" t="s">
        <v>49</v>
      </c>
      <c r="B15" s="146" t="s">
        <v>8</v>
      </c>
      <c r="C15" s="160">
        <f>SUM(C7:C14)</f>
        <v>185425</v>
      </c>
      <c r="D15" s="160">
        <f>SUM(D7:D14)</f>
        <v>226355</v>
      </c>
      <c r="E15" s="160">
        <f>SUM(E7:E14)</f>
        <v>179788</v>
      </c>
      <c r="F15" s="160">
        <f>SUM(F7:F14)</f>
        <v>189650</v>
      </c>
      <c r="G15" s="160">
        <f t="shared" si="0"/>
        <v>-40930</v>
      </c>
      <c r="H15" s="147" t="str">
        <f t="shared" si="1"/>
        <v>-18,1%▼</v>
      </c>
      <c r="I15" s="107"/>
      <c r="J15" s="45"/>
      <c r="K15" s="45"/>
      <c r="L15" s="45"/>
      <c r="M15" s="45"/>
      <c r="N15" s="45"/>
      <c r="O15" s="45"/>
    </row>
    <row r="16" spans="1:15" ht="15" customHeight="1" x14ac:dyDescent="0.25">
      <c r="A16" s="32" t="s">
        <v>50</v>
      </c>
      <c r="B16" s="55"/>
      <c r="C16" s="161"/>
      <c r="D16" s="161"/>
      <c r="E16" s="161"/>
      <c r="F16" s="158"/>
      <c r="G16" s="159">
        <f t="shared" si="0"/>
        <v>0</v>
      </c>
      <c r="H16" s="145" t="str">
        <f t="shared" si="1"/>
        <v/>
      </c>
      <c r="I16" s="50"/>
    </row>
    <row r="17" spans="1:15" ht="15" customHeight="1" x14ac:dyDescent="0.25">
      <c r="A17" s="131" t="s">
        <v>50</v>
      </c>
      <c r="B17" s="143" t="s">
        <v>0</v>
      </c>
      <c r="C17" s="154">
        <v>20681</v>
      </c>
      <c r="D17" s="155">
        <v>21818</v>
      </c>
      <c r="E17" s="155">
        <v>22529</v>
      </c>
      <c r="F17" s="156">
        <v>20668</v>
      </c>
      <c r="G17" s="156">
        <f t="shared" si="0"/>
        <v>-1137</v>
      </c>
      <c r="H17" s="144" t="str">
        <f t="shared" si="1"/>
        <v>-5,2%</v>
      </c>
      <c r="I17" s="139"/>
      <c r="J17" s="137"/>
      <c r="K17" s="137"/>
      <c r="L17" s="137"/>
      <c r="M17" s="137"/>
      <c r="N17" s="137"/>
      <c r="O17" s="137"/>
    </row>
    <row r="18" spans="1:15" ht="15" customHeight="1" x14ac:dyDescent="0.25">
      <c r="A18" s="131" t="s">
        <v>50</v>
      </c>
      <c r="B18" s="149" t="s">
        <v>1</v>
      </c>
      <c r="C18" s="157">
        <v>3295</v>
      </c>
      <c r="D18" s="158">
        <v>2257</v>
      </c>
      <c r="E18" s="158">
        <v>2543</v>
      </c>
      <c r="F18" s="159">
        <v>2848</v>
      </c>
      <c r="G18" s="159">
        <f t="shared" si="0"/>
        <v>1038</v>
      </c>
      <c r="H18" s="145" t="str">
        <f t="shared" si="1"/>
        <v>46,0%▲</v>
      </c>
      <c r="I18" s="148"/>
      <c r="J18" s="137"/>
      <c r="K18" s="137"/>
      <c r="L18" s="137"/>
      <c r="M18" s="137"/>
      <c r="N18" s="137"/>
      <c r="O18" s="137"/>
    </row>
    <row r="19" spans="1:15" ht="15" customHeight="1" x14ac:dyDescent="0.25">
      <c r="A19" s="131" t="s">
        <v>50</v>
      </c>
      <c r="B19" s="143" t="s">
        <v>2</v>
      </c>
      <c r="C19" s="154">
        <v>41843</v>
      </c>
      <c r="D19" s="155">
        <v>47447</v>
      </c>
      <c r="E19" s="155">
        <v>38842</v>
      </c>
      <c r="F19" s="156">
        <v>40250</v>
      </c>
      <c r="G19" s="156">
        <f t="shared" si="0"/>
        <v>-5604</v>
      </c>
      <c r="H19" s="144" t="str">
        <f t="shared" si="1"/>
        <v>-11,8%▼</v>
      </c>
      <c r="I19" s="139"/>
      <c r="J19" s="137"/>
      <c r="K19" s="137"/>
      <c r="L19" s="137"/>
      <c r="M19" s="137"/>
      <c r="N19" s="137"/>
      <c r="O19" s="137"/>
    </row>
    <row r="20" spans="1:15" ht="15" customHeight="1" x14ac:dyDescent="0.25">
      <c r="A20" s="131" t="s">
        <v>50</v>
      </c>
      <c r="B20" s="149" t="s">
        <v>3</v>
      </c>
      <c r="C20" s="157">
        <v>106</v>
      </c>
      <c r="D20" s="158">
        <v>48</v>
      </c>
      <c r="E20" s="158">
        <v>115</v>
      </c>
      <c r="F20" s="159">
        <v>1879</v>
      </c>
      <c r="G20" s="159">
        <f t="shared" si="0"/>
        <v>58</v>
      </c>
      <c r="H20" s="145" t="str">
        <f t="shared" si="1"/>
        <v>120,8%▲</v>
      </c>
      <c r="I20" s="148"/>
      <c r="J20" s="137"/>
      <c r="K20" s="137"/>
      <c r="L20" s="137"/>
      <c r="M20" s="137"/>
      <c r="N20" s="137"/>
      <c r="O20" s="137"/>
    </row>
    <row r="21" spans="1:15" ht="15" customHeight="1" x14ac:dyDescent="0.25">
      <c r="A21" s="131" t="s">
        <v>50</v>
      </c>
      <c r="B21" s="143" t="s">
        <v>4</v>
      </c>
      <c r="C21" s="154"/>
      <c r="D21" s="155"/>
      <c r="E21" s="155"/>
      <c r="F21" s="156"/>
      <c r="G21" s="156">
        <f t="shared" si="0"/>
        <v>0</v>
      </c>
      <c r="H21" s="144" t="str">
        <f t="shared" si="1"/>
        <v/>
      </c>
      <c r="I21" s="139"/>
      <c r="J21" s="137"/>
      <c r="K21" s="137"/>
      <c r="L21" s="137"/>
      <c r="M21" s="137"/>
      <c r="N21" s="137"/>
      <c r="O21" s="137"/>
    </row>
    <row r="22" spans="1:15" ht="15" customHeight="1" x14ac:dyDescent="0.25">
      <c r="A22" s="131" t="s">
        <v>50</v>
      </c>
      <c r="B22" s="149" t="s">
        <v>5</v>
      </c>
      <c r="C22" s="157">
        <v>-16644</v>
      </c>
      <c r="D22" s="158">
        <v>-13133</v>
      </c>
      <c r="E22" s="158">
        <v>-13077</v>
      </c>
      <c r="F22" s="159">
        <v>-12636</v>
      </c>
      <c r="G22" s="159">
        <f t="shared" si="0"/>
        <v>-3511</v>
      </c>
      <c r="H22" s="145" t="str">
        <f t="shared" si="1"/>
        <v>26,7%▲</v>
      </c>
      <c r="I22" s="148"/>
      <c r="J22" s="137"/>
      <c r="K22" s="137"/>
      <c r="L22" s="137"/>
      <c r="M22" s="137"/>
      <c r="N22" s="137"/>
      <c r="O22" s="137"/>
    </row>
    <row r="23" spans="1:15" ht="15" customHeight="1" x14ac:dyDescent="0.25">
      <c r="A23" s="131" t="s">
        <v>50</v>
      </c>
      <c r="B23" s="143" t="s">
        <v>6</v>
      </c>
      <c r="C23" s="154"/>
      <c r="D23" s="155">
        <v>-32</v>
      </c>
      <c r="E23" s="155">
        <v>-599</v>
      </c>
      <c r="F23" s="155">
        <v>-80</v>
      </c>
      <c r="G23" s="156">
        <f t="shared" si="0"/>
        <v>32</v>
      </c>
      <c r="H23" s="144" t="str">
        <f t="shared" si="1"/>
        <v>-100,0%▼</v>
      </c>
      <c r="I23" s="139"/>
      <c r="J23" s="137"/>
      <c r="K23" s="137"/>
      <c r="L23" s="137"/>
      <c r="M23" s="137"/>
      <c r="N23" s="137"/>
      <c r="O23" s="137"/>
    </row>
    <row r="24" spans="1:15" ht="15" customHeight="1" x14ac:dyDescent="0.25">
      <c r="A24" s="131" t="s">
        <v>50</v>
      </c>
      <c r="B24" s="149" t="s">
        <v>7</v>
      </c>
      <c r="C24" s="157"/>
      <c r="D24" s="158"/>
      <c r="E24" s="158"/>
      <c r="F24" s="158"/>
      <c r="G24" s="159">
        <f t="shared" si="0"/>
        <v>0</v>
      </c>
      <c r="H24" s="145" t="str">
        <f t="shared" si="1"/>
        <v/>
      </c>
      <c r="I24" s="148"/>
      <c r="J24" s="137"/>
      <c r="K24" s="137"/>
      <c r="L24" s="137"/>
      <c r="M24" s="137"/>
      <c r="N24" s="137"/>
      <c r="O24" s="137"/>
    </row>
    <row r="25" spans="1:15" s="46" customFormat="1" ht="15" customHeight="1" x14ac:dyDescent="0.25">
      <c r="A25" s="134" t="s">
        <v>50</v>
      </c>
      <c r="B25" s="146" t="s">
        <v>8</v>
      </c>
      <c r="C25" s="160">
        <f>SUM(C17:C24)</f>
        <v>49281</v>
      </c>
      <c r="D25" s="160">
        <f>SUM(D17:D24)</f>
        <v>58405</v>
      </c>
      <c r="E25" s="160">
        <f>SUM(E17:E24)</f>
        <v>50353</v>
      </c>
      <c r="F25" s="160">
        <f>SUM(F17:F24)</f>
        <v>52929</v>
      </c>
      <c r="G25" s="160">
        <f t="shared" si="0"/>
        <v>-9124</v>
      </c>
      <c r="H25" s="147" t="str">
        <f t="shared" si="1"/>
        <v>-15,6%▼</v>
      </c>
      <c r="I25" s="107"/>
      <c r="J25" s="45"/>
      <c r="K25" s="45"/>
      <c r="L25" s="45"/>
      <c r="M25" s="45"/>
      <c r="N25" s="45"/>
      <c r="O25" s="45"/>
    </row>
    <row r="26" spans="1:15" ht="15" customHeight="1" x14ac:dyDescent="0.25">
      <c r="A26" s="32" t="s">
        <v>51</v>
      </c>
      <c r="B26" s="55"/>
      <c r="C26" s="161"/>
      <c r="D26" s="161"/>
      <c r="E26" s="161"/>
      <c r="F26" s="158"/>
      <c r="G26" s="159">
        <f t="shared" si="0"/>
        <v>0</v>
      </c>
      <c r="H26" s="145" t="str">
        <f t="shared" si="1"/>
        <v/>
      </c>
      <c r="I26" s="50"/>
    </row>
    <row r="27" spans="1:15" ht="15" customHeight="1" x14ac:dyDescent="0.25">
      <c r="A27" s="131" t="s">
        <v>51</v>
      </c>
      <c r="B27" s="143" t="s">
        <v>0</v>
      </c>
      <c r="C27" s="154">
        <v>20552</v>
      </c>
      <c r="D27" s="155">
        <v>21600</v>
      </c>
      <c r="E27" s="155">
        <v>21837</v>
      </c>
      <c r="F27" s="156">
        <v>20043</v>
      </c>
      <c r="G27" s="156">
        <f t="shared" si="0"/>
        <v>-1048</v>
      </c>
      <c r="H27" s="144" t="str">
        <f t="shared" si="1"/>
        <v>-4,9%</v>
      </c>
      <c r="I27" s="139"/>
      <c r="J27" s="137"/>
      <c r="K27" s="137"/>
      <c r="L27" s="137"/>
      <c r="M27" s="137"/>
      <c r="N27" s="137"/>
      <c r="O27" s="137"/>
    </row>
    <row r="28" spans="1:15" ht="15" customHeight="1" x14ac:dyDescent="0.25">
      <c r="A28" s="131" t="s">
        <v>51</v>
      </c>
      <c r="B28" s="149" t="s">
        <v>1</v>
      </c>
      <c r="C28" s="157">
        <v>3274</v>
      </c>
      <c r="D28" s="158">
        <v>2235</v>
      </c>
      <c r="E28" s="158">
        <v>2465</v>
      </c>
      <c r="F28" s="159">
        <v>2762</v>
      </c>
      <c r="G28" s="159">
        <f t="shared" si="0"/>
        <v>1039</v>
      </c>
      <c r="H28" s="145" t="str">
        <f t="shared" si="1"/>
        <v>46,5%▲</v>
      </c>
      <c r="I28" s="148"/>
      <c r="J28" s="137"/>
      <c r="K28" s="137"/>
      <c r="L28" s="137"/>
      <c r="M28" s="137"/>
      <c r="N28" s="137"/>
      <c r="O28" s="137"/>
    </row>
    <row r="29" spans="1:15" ht="15" customHeight="1" x14ac:dyDescent="0.25">
      <c r="A29" s="131" t="s">
        <v>51</v>
      </c>
      <c r="B29" s="143" t="s">
        <v>2</v>
      </c>
      <c r="C29" s="154">
        <v>41583</v>
      </c>
      <c r="D29" s="155">
        <v>46974</v>
      </c>
      <c r="E29" s="155">
        <v>37648</v>
      </c>
      <c r="F29" s="156">
        <v>39033</v>
      </c>
      <c r="G29" s="156">
        <f t="shared" si="0"/>
        <v>-5391</v>
      </c>
      <c r="H29" s="144" t="str">
        <f t="shared" si="1"/>
        <v>-11,5%▼</v>
      </c>
      <c r="I29" s="139"/>
      <c r="J29" s="137"/>
      <c r="K29" s="137"/>
      <c r="L29" s="137"/>
      <c r="M29" s="137"/>
      <c r="N29" s="137"/>
      <c r="O29" s="137"/>
    </row>
    <row r="30" spans="1:15" ht="15" customHeight="1" x14ac:dyDescent="0.25">
      <c r="A30" s="131" t="s">
        <v>51</v>
      </c>
      <c r="B30" s="149" t="s">
        <v>3</v>
      </c>
      <c r="C30" s="157">
        <v>105</v>
      </c>
      <c r="D30" s="158">
        <v>48</v>
      </c>
      <c r="E30" s="158">
        <v>111</v>
      </c>
      <c r="F30" s="159">
        <v>1822</v>
      </c>
      <c r="G30" s="159">
        <f t="shared" si="0"/>
        <v>57</v>
      </c>
      <c r="H30" s="145" t="str">
        <f t="shared" si="1"/>
        <v>118,8%▲</v>
      </c>
      <c r="I30" s="148"/>
      <c r="J30" s="137"/>
      <c r="K30" s="137"/>
      <c r="L30" s="137"/>
      <c r="M30" s="137"/>
      <c r="N30" s="137"/>
      <c r="O30" s="137"/>
    </row>
    <row r="31" spans="1:15" ht="15" customHeight="1" x14ac:dyDescent="0.25">
      <c r="A31" s="131" t="s">
        <v>51</v>
      </c>
      <c r="B31" s="143" t="s">
        <v>4</v>
      </c>
      <c r="C31" s="154"/>
      <c r="D31" s="155"/>
      <c r="E31" s="155"/>
      <c r="F31" s="156"/>
      <c r="G31" s="156">
        <f t="shared" si="0"/>
        <v>0</v>
      </c>
      <c r="H31" s="144" t="str">
        <f t="shared" si="1"/>
        <v/>
      </c>
      <c r="I31" s="139"/>
      <c r="J31" s="137"/>
      <c r="K31" s="137"/>
      <c r="L31" s="137"/>
      <c r="M31" s="137"/>
      <c r="N31" s="137"/>
      <c r="O31" s="137"/>
    </row>
    <row r="32" spans="1:15" ht="15" customHeight="1" x14ac:dyDescent="0.25">
      <c r="A32" s="131" t="s">
        <v>51</v>
      </c>
      <c r="B32" s="149" t="s">
        <v>5</v>
      </c>
      <c r="C32" s="157">
        <v>-16541</v>
      </c>
      <c r="D32" s="158">
        <v>-13002</v>
      </c>
      <c r="E32" s="158">
        <v>-12675</v>
      </c>
      <c r="F32" s="159">
        <v>-12254</v>
      </c>
      <c r="G32" s="159">
        <f t="shared" si="0"/>
        <v>-3539</v>
      </c>
      <c r="H32" s="145" t="str">
        <f t="shared" si="1"/>
        <v>27,2%▲</v>
      </c>
      <c r="I32" s="148"/>
      <c r="J32" s="137"/>
      <c r="K32" s="137"/>
      <c r="L32" s="137"/>
      <c r="M32" s="137"/>
      <c r="N32" s="137"/>
      <c r="O32" s="137"/>
    </row>
    <row r="33" spans="1:15" ht="15" customHeight="1" x14ac:dyDescent="0.25">
      <c r="A33" s="131" t="s">
        <v>51</v>
      </c>
      <c r="B33" s="143" t="s">
        <v>6</v>
      </c>
      <c r="C33" s="154"/>
      <c r="D33" s="155">
        <v>-33</v>
      </c>
      <c r="E33" s="155">
        <v>-581</v>
      </c>
      <c r="F33" s="155">
        <v>-78</v>
      </c>
      <c r="G33" s="156">
        <f t="shared" si="0"/>
        <v>33</v>
      </c>
      <c r="H33" s="144" t="str">
        <f t="shared" si="1"/>
        <v>-100,0%▼</v>
      </c>
      <c r="I33" s="139"/>
      <c r="J33" s="137"/>
      <c r="K33" s="137"/>
      <c r="L33" s="137"/>
      <c r="M33" s="137"/>
      <c r="N33" s="137"/>
      <c r="O33" s="137"/>
    </row>
    <row r="34" spans="1:15" ht="15" customHeight="1" x14ac:dyDescent="0.25">
      <c r="A34" s="131" t="s">
        <v>51</v>
      </c>
      <c r="B34" s="149" t="s">
        <v>7</v>
      </c>
      <c r="C34" s="157"/>
      <c r="D34" s="158"/>
      <c r="E34" s="158"/>
      <c r="F34" s="158"/>
      <c r="G34" s="159">
        <f t="shared" si="0"/>
        <v>0</v>
      </c>
      <c r="H34" s="145" t="str">
        <f t="shared" si="1"/>
        <v/>
      </c>
      <c r="I34" s="148"/>
      <c r="J34" s="137"/>
      <c r="K34" s="137"/>
      <c r="L34" s="137"/>
      <c r="M34" s="137"/>
      <c r="N34" s="137"/>
      <c r="O34" s="137"/>
    </row>
    <row r="35" spans="1:15" s="46" customFormat="1" ht="15" customHeight="1" x14ac:dyDescent="0.25">
      <c r="A35" s="134" t="s">
        <v>51</v>
      </c>
      <c r="B35" s="146" t="s">
        <v>8</v>
      </c>
      <c r="C35" s="160">
        <f>SUM(C27:C34)</f>
        <v>48973</v>
      </c>
      <c r="D35" s="160">
        <f>SUM(D27:D34)</f>
        <v>57822</v>
      </c>
      <c r="E35" s="160">
        <f>SUM(E27:E34)</f>
        <v>48805</v>
      </c>
      <c r="F35" s="160">
        <f>SUM(F27:F34)</f>
        <v>51328</v>
      </c>
      <c r="G35" s="160">
        <f t="shared" si="0"/>
        <v>-8849</v>
      </c>
      <c r="H35" s="147" t="str">
        <f t="shared" si="1"/>
        <v>-15,3%▼</v>
      </c>
      <c r="I35" s="107"/>
      <c r="J35" s="45"/>
      <c r="K35" s="45"/>
      <c r="L35" s="45"/>
      <c r="M35" s="45"/>
      <c r="N35" s="45"/>
      <c r="O35" s="45"/>
    </row>
    <row r="36" spans="1:15" ht="15" customHeight="1" x14ac:dyDescent="0.25">
      <c r="A36" s="32" t="s">
        <v>52</v>
      </c>
      <c r="B36" s="55"/>
      <c r="C36" s="161"/>
      <c r="D36" s="161"/>
      <c r="E36" s="161"/>
      <c r="F36" s="158"/>
      <c r="G36" s="159">
        <f t="shared" si="0"/>
        <v>0</v>
      </c>
      <c r="H36" s="145" t="str">
        <f t="shared" si="1"/>
        <v/>
      </c>
      <c r="I36" s="50"/>
    </row>
    <row r="37" spans="1:15" ht="15" customHeight="1" x14ac:dyDescent="0.25">
      <c r="A37" s="131" t="s">
        <v>52</v>
      </c>
      <c r="B37" s="143" t="s">
        <v>0</v>
      </c>
      <c r="C37" s="154">
        <v>16682</v>
      </c>
      <c r="D37" s="155">
        <v>17870</v>
      </c>
      <c r="E37" s="155">
        <v>18235</v>
      </c>
      <c r="F37" s="156">
        <v>16217</v>
      </c>
      <c r="G37" s="156">
        <f t="shared" si="0"/>
        <v>-1188</v>
      </c>
      <c r="H37" s="144" t="str">
        <f t="shared" si="1"/>
        <v>-6,6%</v>
      </c>
      <c r="I37" s="139"/>
      <c r="J37" s="137"/>
      <c r="K37" s="137"/>
      <c r="L37" s="137"/>
      <c r="M37" s="137"/>
      <c r="N37" s="137"/>
      <c r="O37" s="137"/>
    </row>
    <row r="38" spans="1:15" ht="15" customHeight="1" x14ac:dyDescent="0.25">
      <c r="A38" s="131" t="s">
        <v>52</v>
      </c>
      <c r="B38" s="149" t="s">
        <v>1</v>
      </c>
      <c r="C38" s="157">
        <v>2658</v>
      </c>
      <c r="D38" s="158">
        <v>1850</v>
      </c>
      <c r="E38" s="158">
        <v>2058</v>
      </c>
      <c r="F38" s="159">
        <v>2234</v>
      </c>
      <c r="G38" s="159">
        <f t="shared" si="0"/>
        <v>808</v>
      </c>
      <c r="H38" s="145" t="str">
        <f t="shared" si="1"/>
        <v>43,7%▲</v>
      </c>
      <c r="I38" s="148"/>
      <c r="J38" s="137"/>
      <c r="K38" s="137"/>
      <c r="L38" s="137"/>
      <c r="M38" s="137"/>
      <c r="N38" s="137"/>
      <c r="O38" s="137"/>
    </row>
    <row r="39" spans="1:15" ht="15" customHeight="1" x14ac:dyDescent="0.25">
      <c r="A39" s="131" t="s">
        <v>52</v>
      </c>
      <c r="B39" s="143" t="s">
        <v>2</v>
      </c>
      <c r="C39" s="154">
        <v>33753</v>
      </c>
      <c r="D39" s="155">
        <v>38862</v>
      </c>
      <c r="E39" s="155">
        <v>31439</v>
      </c>
      <c r="F39" s="156">
        <v>31581</v>
      </c>
      <c r="G39" s="156">
        <f t="shared" ref="G39:G85" si="2">IF(ISERROR(C39- D39)=TRUE,"",C39 - D39)</f>
        <v>-5109</v>
      </c>
      <c r="H39" s="144" t="str">
        <f t="shared" ref="H39:H85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-13,1%▼</v>
      </c>
      <c r="I39" s="139"/>
      <c r="J39" s="137"/>
      <c r="K39" s="137"/>
      <c r="L39" s="137"/>
      <c r="M39" s="137"/>
      <c r="N39" s="137"/>
      <c r="O39" s="137"/>
    </row>
    <row r="40" spans="1:15" ht="15" customHeight="1" x14ac:dyDescent="0.25">
      <c r="A40" s="131" t="s">
        <v>52</v>
      </c>
      <c r="B40" s="149" t="s">
        <v>3</v>
      </c>
      <c r="C40" s="157">
        <v>85</v>
      </c>
      <c r="D40" s="158">
        <v>39</v>
      </c>
      <c r="E40" s="158">
        <v>93</v>
      </c>
      <c r="F40" s="159">
        <v>1474</v>
      </c>
      <c r="G40" s="159">
        <f t="shared" si="2"/>
        <v>46</v>
      </c>
      <c r="H40" s="145" t="str">
        <f t="shared" si="3"/>
        <v>117,9%▲</v>
      </c>
      <c r="I40" s="148"/>
      <c r="J40" s="137"/>
      <c r="K40" s="137"/>
      <c r="L40" s="137"/>
      <c r="M40" s="137"/>
      <c r="N40" s="137"/>
      <c r="O40" s="137"/>
    </row>
    <row r="41" spans="1:15" ht="15" customHeight="1" x14ac:dyDescent="0.25">
      <c r="A41" s="131" t="s">
        <v>52</v>
      </c>
      <c r="B41" s="143" t="s">
        <v>4</v>
      </c>
      <c r="C41" s="154"/>
      <c r="D41" s="155"/>
      <c r="E41" s="155"/>
      <c r="F41" s="156">
        <v>0</v>
      </c>
      <c r="G41" s="156">
        <f t="shared" si="2"/>
        <v>0</v>
      </c>
      <c r="H41" s="144" t="str">
        <f t="shared" si="3"/>
        <v/>
      </c>
      <c r="I41" s="139"/>
      <c r="J41" s="137"/>
      <c r="K41" s="137"/>
      <c r="L41" s="137"/>
      <c r="M41" s="137"/>
      <c r="N41" s="137"/>
      <c r="O41" s="137"/>
    </row>
    <row r="42" spans="1:15" ht="15" customHeight="1" x14ac:dyDescent="0.25">
      <c r="A42" s="131" t="s">
        <v>52</v>
      </c>
      <c r="B42" s="149" t="s">
        <v>5</v>
      </c>
      <c r="C42" s="157">
        <v>-13426</v>
      </c>
      <c r="D42" s="158">
        <v>-10757</v>
      </c>
      <c r="E42" s="158">
        <v>-10585</v>
      </c>
      <c r="F42" s="159">
        <v>-9915</v>
      </c>
      <c r="G42" s="159">
        <f t="shared" si="2"/>
        <v>-2669</v>
      </c>
      <c r="H42" s="145" t="str">
        <f t="shared" si="3"/>
        <v>24,8%▲</v>
      </c>
      <c r="I42" s="148"/>
      <c r="J42" s="137"/>
      <c r="K42" s="137"/>
      <c r="L42" s="137"/>
      <c r="M42" s="137"/>
      <c r="N42" s="137"/>
      <c r="O42" s="137"/>
    </row>
    <row r="43" spans="1:15" ht="15" customHeight="1" x14ac:dyDescent="0.25">
      <c r="A43" s="131" t="s">
        <v>52</v>
      </c>
      <c r="B43" s="143" t="s">
        <v>6</v>
      </c>
      <c r="C43" s="154"/>
      <c r="D43" s="155">
        <v>-26</v>
      </c>
      <c r="E43" s="155">
        <v>-485</v>
      </c>
      <c r="F43" s="156">
        <v>-63</v>
      </c>
      <c r="G43" s="156">
        <f t="shared" si="2"/>
        <v>26</v>
      </c>
      <c r="H43" s="144" t="str">
        <f t="shared" si="3"/>
        <v>-100,0%▼</v>
      </c>
      <c r="I43" s="139"/>
      <c r="J43" s="137"/>
      <c r="K43" s="137"/>
      <c r="L43" s="137"/>
      <c r="M43" s="137"/>
      <c r="N43" s="137"/>
      <c r="O43" s="137"/>
    </row>
    <row r="44" spans="1:15" ht="15" customHeight="1" x14ac:dyDescent="0.25">
      <c r="A44" s="131" t="s">
        <v>52</v>
      </c>
      <c r="B44" s="149" t="s">
        <v>7</v>
      </c>
      <c r="C44" s="157"/>
      <c r="D44" s="158"/>
      <c r="E44" s="158"/>
      <c r="F44" s="159"/>
      <c r="G44" s="159">
        <f t="shared" si="2"/>
        <v>0</v>
      </c>
      <c r="H44" s="145" t="str">
        <f t="shared" si="3"/>
        <v/>
      </c>
      <c r="I44" s="148"/>
      <c r="J44" s="137"/>
      <c r="K44" s="137"/>
      <c r="L44" s="137"/>
      <c r="M44" s="137"/>
      <c r="N44" s="137"/>
      <c r="O44" s="137"/>
    </row>
    <row r="45" spans="1:15" s="46" customFormat="1" ht="15" customHeight="1" x14ac:dyDescent="0.25">
      <c r="A45" s="134" t="s">
        <v>52</v>
      </c>
      <c r="B45" s="146" t="s">
        <v>8</v>
      </c>
      <c r="C45" s="160">
        <f>SUM(C37:C44)</f>
        <v>39752</v>
      </c>
      <c r="D45" s="160">
        <f>SUM(D37:D44)</f>
        <v>47838</v>
      </c>
      <c r="E45" s="160">
        <f>SUM(E37:E44)</f>
        <v>40755</v>
      </c>
      <c r="F45" s="160">
        <f>SUM(F37:F44)</f>
        <v>41528</v>
      </c>
      <c r="G45" s="160">
        <f t="shared" si="2"/>
        <v>-8086</v>
      </c>
      <c r="H45" s="147" t="str">
        <f t="shared" si="3"/>
        <v>-16,9%▼</v>
      </c>
      <c r="I45" s="107"/>
      <c r="J45" s="45"/>
      <c r="K45" s="45"/>
      <c r="L45" s="45"/>
      <c r="M45" s="45"/>
      <c r="N45" s="45"/>
      <c r="O45" s="45"/>
    </row>
    <row r="46" spans="1:15" ht="15" customHeight="1" x14ac:dyDescent="0.25">
      <c r="A46" s="32" t="s">
        <v>53</v>
      </c>
      <c r="B46" s="55"/>
      <c r="C46" s="161"/>
      <c r="D46" s="161"/>
      <c r="E46" s="161"/>
      <c r="F46" s="158"/>
      <c r="G46" s="159">
        <f t="shared" si="2"/>
        <v>0</v>
      </c>
      <c r="H46" s="145" t="str">
        <f t="shared" si="3"/>
        <v/>
      </c>
      <c r="I46" s="50"/>
    </row>
    <row r="47" spans="1:15" ht="15" customHeight="1" x14ac:dyDescent="0.25">
      <c r="A47" s="131" t="s">
        <v>53</v>
      </c>
      <c r="B47" s="143" t="s">
        <v>0</v>
      </c>
      <c r="C47" s="154">
        <v>20389</v>
      </c>
      <c r="D47" s="155">
        <v>21841</v>
      </c>
      <c r="E47" s="155">
        <v>21407</v>
      </c>
      <c r="F47" s="156">
        <v>19261</v>
      </c>
      <c r="G47" s="156">
        <f t="shared" si="2"/>
        <v>-1452</v>
      </c>
      <c r="H47" s="144" t="str">
        <f t="shared" si="3"/>
        <v>-6,6%</v>
      </c>
      <c r="I47" s="139"/>
      <c r="J47" s="137"/>
      <c r="K47" s="137"/>
      <c r="L47" s="137"/>
      <c r="M47" s="137"/>
      <c r="N47" s="137"/>
      <c r="O47" s="137"/>
    </row>
    <row r="48" spans="1:15" ht="15" customHeight="1" x14ac:dyDescent="0.25">
      <c r="A48" s="131" t="s">
        <v>53</v>
      </c>
      <c r="B48" s="149" t="s">
        <v>1</v>
      </c>
      <c r="C48" s="157">
        <v>3248</v>
      </c>
      <c r="D48" s="158">
        <v>2261</v>
      </c>
      <c r="E48" s="158">
        <v>2416</v>
      </c>
      <c r="F48" s="159">
        <v>2654</v>
      </c>
      <c r="G48" s="159">
        <f t="shared" si="2"/>
        <v>987</v>
      </c>
      <c r="H48" s="145" t="str">
        <f t="shared" si="3"/>
        <v>43,7%▲</v>
      </c>
      <c r="I48" s="148"/>
      <c r="J48" s="137"/>
      <c r="K48" s="137"/>
      <c r="L48" s="137"/>
      <c r="M48" s="137"/>
      <c r="N48" s="137"/>
      <c r="O48" s="137"/>
    </row>
    <row r="49" spans="1:15" ht="15" customHeight="1" x14ac:dyDescent="0.25">
      <c r="A49" s="131" t="s">
        <v>53</v>
      </c>
      <c r="B49" s="143" t="s">
        <v>2</v>
      </c>
      <c r="C49" s="154">
        <v>41253</v>
      </c>
      <c r="D49" s="155">
        <v>47499</v>
      </c>
      <c r="E49" s="155">
        <v>36906</v>
      </c>
      <c r="F49" s="156">
        <v>37509</v>
      </c>
      <c r="G49" s="156">
        <f t="shared" si="2"/>
        <v>-6246</v>
      </c>
      <c r="H49" s="144" t="str">
        <f t="shared" si="3"/>
        <v>-13,1%▼</v>
      </c>
      <c r="I49" s="139"/>
      <c r="J49" s="137"/>
      <c r="K49" s="137"/>
      <c r="L49" s="137"/>
      <c r="M49" s="137"/>
      <c r="N49" s="137"/>
      <c r="O49" s="137"/>
    </row>
    <row r="50" spans="1:15" ht="15" customHeight="1" x14ac:dyDescent="0.25">
      <c r="A50" s="131" t="s">
        <v>53</v>
      </c>
      <c r="B50" s="149" t="s">
        <v>3</v>
      </c>
      <c r="C50" s="157">
        <v>104</v>
      </c>
      <c r="D50" s="158">
        <v>48</v>
      </c>
      <c r="E50" s="158">
        <v>109</v>
      </c>
      <c r="F50" s="159">
        <v>1751</v>
      </c>
      <c r="G50" s="159">
        <f t="shared" si="2"/>
        <v>56</v>
      </c>
      <c r="H50" s="145" t="str">
        <f t="shared" si="3"/>
        <v>116,7%▲</v>
      </c>
      <c r="I50" s="148"/>
      <c r="J50" s="137"/>
      <c r="K50" s="137"/>
      <c r="L50" s="137"/>
      <c r="M50" s="137"/>
      <c r="N50" s="137"/>
      <c r="O50" s="137"/>
    </row>
    <row r="51" spans="1:15" ht="15" customHeight="1" x14ac:dyDescent="0.25">
      <c r="A51" s="131" t="s">
        <v>53</v>
      </c>
      <c r="B51" s="143" t="s">
        <v>4</v>
      </c>
      <c r="C51" s="154"/>
      <c r="D51" s="155"/>
      <c r="E51" s="155"/>
      <c r="F51" s="156">
        <v>0</v>
      </c>
      <c r="G51" s="156">
        <f t="shared" si="2"/>
        <v>0</v>
      </c>
      <c r="H51" s="144" t="str">
        <f t="shared" si="3"/>
        <v/>
      </c>
      <c r="I51" s="139"/>
      <c r="J51" s="137"/>
      <c r="K51" s="137"/>
      <c r="L51" s="137"/>
      <c r="M51" s="137"/>
      <c r="N51" s="137"/>
      <c r="O51" s="137"/>
    </row>
    <row r="52" spans="1:15" ht="15" customHeight="1" x14ac:dyDescent="0.25">
      <c r="A52" s="131" t="s">
        <v>53</v>
      </c>
      <c r="B52" s="149" t="s">
        <v>5</v>
      </c>
      <c r="C52" s="157">
        <v>-16410</v>
      </c>
      <c r="D52" s="158">
        <v>-13148</v>
      </c>
      <c r="E52" s="158">
        <v>-12426</v>
      </c>
      <c r="F52" s="159">
        <v>-11776</v>
      </c>
      <c r="G52" s="159">
        <f t="shared" si="2"/>
        <v>-3262</v>
      </c>
      <c r="H52" s="145" t="str">
        <f t="shared" si="3"/>
        <v>24,8%▲</v>
      </c>
      <c r="I52" s="148"/>
      <c r="J52" s="137"/>
      <c r="K52" s="137"/>
      <c r="L52" s="137"/>
      <c r="M52" s="137"/>
      <c r="N52" s="137"/>
      <c r="O52" s="137"/>
    </row>
    <row r="53" spans="1:15" ht="15" customHeight="1" x14ac:dyDescent="0.25">
      <c r="A53" s="131" t="s">
        <v>53</v>
      </c>
      <c r="B53" s="143" t="s">
        <v>6</v>
      </c>
      <c r="C53" s="154"/>
      <c r="D53" s="155">
        <v>-32</v>
      </c>
      <c r="E53" s="155">
        <v>-569</v>
      </c>
      <c r="F53" s="155">
        <v>-75</v>
      </c>
      <c r="G53" s="156">
        <f t="shared" si="2"/>
        <v>32</v>
      </c>
      <c r="H53" s="144" t="str">
        <f t="shared" si="3"/>
        <v>-100,0%▼</v>
      </c>
      <c r="I53" s="139"/>
      <c r="J53" s="137"/>
      <c r="K53" s="137"/>
      <c r="L53" s="137"/>
      <c r="M53" s="137"/>
      <c r="N53" s="137"/>
      <c r="O53" s="137"/>
    </row>
    <row r="54" spans="1:15" ht="15" customHeight="1" x14ac:dyDescent="0.25">
      <c r="A54" s="131" t="s">
        <v>53</v>
      </c>
      <c r="B54" s="149" t="s">
        <v>7</v>
      </c>
      <c r="C54" s="157"/>
      <c r="D54" s="158"/>
      <c r="E54" s="158"/>
      <c r="F54" s="158"/>
      <c r="G54" s="159">
        <f t="shared" si="2"/>
        <v>0</v>
      </c>
      <c r="H54" s="145" t="str">
        <f t="shared" si="3"/>
        <v/>
      </c>
      <c r="I54" s="148"/>
      <c r="J54" s="137"/>
      <c r="K54" s="137"/>
      <c r="L54" s="137"/>
      <c r="M54" s="137"/>
      <c r="N54" s="137"/>
      <c r="O54" s="137"/>
    </row>
    <row r="55" spans="1:15" s="46" customFormat="1" ht="15" customHeight="1" x14ac:dyDescent="0.25">
      <c r="A55" s="134" t="s">
        <v>53</v>
      </c>
      <c r="B55" s="146" t="s">
        <v>8</v>
      </c>
      <c r="C55" s="160">
        <f>SUM(C47:C54)</f>
        <v>48584</v>
      </c>
      <c r="D55" s="160">
        <f>SUM(D47:D54)</f>
        <v>58469</v>
      </c>
      <c r="E55" s="160">
        <f>SUM(E47:E54)</f>
        <v>47843</v>
      </c>
      <c r="F55" s="160">
        <f>SUM(F47:F54)</f>
        <v>49324</v>
      </c>
      <c r="G55" s="160">
        <f t="shared" si="2"/>
        <v>-9885</v>
      </c>
      <c r="H55" s="147" t="str">
        <f t="shared" si="3"/>
        <v>-16,9%▼</v>
      </c>
      <c r="I55" s="107"/>
      <c r="J55" s="45"/>
      <c r="K55" s="45"/>
      <c r="L55" s="45"/>
      <c r="M55" s="45"/>
      <c r="N55" s="45"/>
      <c r="O55" s="45"/>
    </row>
    <row r="56" spans="1:15" ht="15" customHeight="1" x14ac:dyDescent="0.25">
      <c r="A56" s="32" t="s">
        <v>54</v>
      </c>
      <c r="B56" s="55"/>
      <c r="C56" s="161"/>
      <c r="D56" s="161"/>
      <c r="E56" s="161"/>
      <c r="F56" s="158"/>
      <c r="G56" s="159">
        <f t="shared" si="2"/>
        <v>0</v>
      </c>
      <c r="H56" s="145" t="str">
        <f t="shared" si="3"/>
        <v/>
      </c>
      <c r="I56" s="50"/>
    </row>
    <row r="57" spans="1:15" ht="15" customHeight="1" x14ac:dyDescent="0.25">
      <c r="A57" s="131" t="s">
        <v>54</v>
      </c>
      <c r="B57" s="143" t="s">
        <v>0</v>
      </c>
      <c r="C57" s="154">
        <v>1067</v>
      </c>
      <c r="D57" s="155">
        <v>1186</v>
      </c>
      <c r="E57" s="155">
        <v>1041</v>
      </c>
      <c r="F57" s="156">
        <v>980</v>
      </c>
      <c r="G57" s="156">
        <f t="shared" si="2"/>
        <v>-119</v>
      </c>
      <c r="H57" s="144" t="str">
        <f t="shared" si="3"/>
        <v>-10,0%▼</v>
      </c>
      <c r="I57" s="139"/>
      <c r="J57" s="137"/>
      <c r="K57" s="137"/>
      <c r="L57" s="137"/>
      <c r="M57" s="137"/>
      <c r="N57" s="137"/>
      <c r="O57" s="137"/>
    </row>
    <row r="58" spans="1:15" ht="15" customHeight="1" x14ac:dyDescent="0.25">
      <c r="A58" s="131" t="s">
        <v>54</v>
      </c>
      <c r="B58" s="149" t="s">
        <v>1</v>
      </c>
      <c r="C58" s="157">
        <v>170</v>
      </c>
      <c r="D58" s="158">
        <v>123</v>
      </c>
      <c r="E58" s="158">
        <v>118</v>
      </c>
      <c r="F58" s="159">
        <v>135</v>
      </c>
      <c r="G58" s="159">
        <f t="shared" si="2"/>
        <v>47</v>
      </c>
      <c r="H58" s="145" t="str">
        <f t="shared" si="3"/>
        <v>38,2%▲</v>
      </c>
      <c r="I58" s="148"/>
      <c r="J58" s="137"/>
      <c r="K58" s="137"/>
      <c r="L58" s="137"/>
      <c r="M58" s="137"/>
      <c r="N58" s="137"/>
      <c r="O58" s="137"/>
    </row>
    <row r="59" spans="1:15" ht="15" customHeight="1" x14ac:dyDescent="0.25">
      <c r="A59" s="131" t="s">
        <v>54</v>
      </c>
      <c r="B59" s="143" t="s">
        <v>2</v>
      </c>
      <c r="C59" s="154">
        <v>2158</v>
      </c>
      <c r="D59" s="155">
        <v>2578</v>
      </c>
      <c r="E59" s="155">
        <v>1795</v>
      </c>
      <c r="F59" s="156">
        <v>1909</v>
      </c>
      <c r="G59" s="156">
        <f t="shared" si="2"/>
        <v>-420</v>
      </c>
      <c r="H59" s="144" t="str">
        <f t="shared" si="3"/>
        <v>-16,3%▼</v>
      </c>
      <c r="I59" s="139"/>
      <c r="J59" s="137"/>
      <c r="K59" s="137"/>
      <c r="L59" s="137"/>
      <c r="M59" s="137"/>
      <c r="N59" s="137"/>
      <c r="O59" s="137"/>
    </row>
    <row r="60" spans="1:15" ht="15" customHeight="1" x14ac:dyDescent="0.25">
      <c r="A60" s="131" t="s">
        <v>54</v>
      </c>
      <c r="B60" s="149" t="s">
        <v>3</v>
      </c>
      <c r="C60" s="157">
        <v>5</v>
      </c>
      <c r="D60" s="158">
        <v>3</v>
      </c>
      <c r="E60" s="158">
        <v>5</v>
      </c>
      <c r="F60" s="159">
        <v>89</v>
      </c>
      <c r="G60" s="159">
        <f t="shared" si="2"/>
        <v>2</v>
      </c>
      <c r="H60" s="145" t="str">
        <f t="shared" si="3"/>
        <v>66,7%▲</v>
      </c>
      <c r="I60" s="148"/>
      <c r="J60" s="137"/>
      <c r="K60" s="137"/>
      <c r="L60" s="137"/>
      <c r="M60" s="137"/>
      <c r="N60" s="137"/>
      <c r="O60" s="137"/>
    </row>
    <row r="61" spans="1:15" ht="15" customHeight="1" x14ac:dyDescent="0.25">
      <c r="A61" s="131" t="s">
        <v>54</v>
      </c>
      <c r="B61" s="143" t="s">
        <v>4</v>
      </c>
      <c r="C61" s="154"/>
      <c r="D61" s="155"/>
      <c r="E61" s="155"/>
      <c r="F61" s="156"/>
      <c r="G61" s="156">
        <f t="shared" si="2"/>
        <v>0</v>
      </c>
      <c r="H61" s="144" t="str">
        <f t="shared" si="3"/>
        <v/>
      </c>
      <c r="I61" s="139"/>
      <c r="J61" s="137"/>
      <c r="K61" s="137"/>
      <c r="L61" s="137"/>
      <c r="M61" s="137"/>
      <c r="N61" s="137"/>
      <c r="O61" s="137"/>
    </row>
    <row r="62" spans="1:15" ht="15" customHeight="1" x14ac:dyDescent="0.25">
      <c r="A62" s="131" t="s">
        <v>54</v>
      </c>
      <c r="B62" s="149" t="s">
        <v>5</v>
      </c>
      <c r="C62" s="157">
        <v>-858</v>
      </c>
      <c r="D62" s="158">
        <v>-714</v>
      </c>
      <c r="E62" s="158">
        <v>-604</v>
      </c>
      <c r="F62" s="159">
        <v>-599</v>
      </c>
      <c r="G62" s="159">
        <f t="shared" si="2"/>
        <v>-144</v>
      </c>
      <c r="H62" s="145" t="str">
        <f t="shared" si="3"/>
        <v>20,2%▲</v>
      </c>
      <c r="I62" s="148"/>
      <c r="J62" s="137"/>
      <c r="K62" s="137"/>
      <c r="L62" s="137"/>
      <c r="M62" s="137"/>
      <c r="N62" s="137"/>
      <c r="O62" s="137"/>
    </row>
    <row r="63" spans="1:15" ht="15" customHeight="1" x14ac:dyDescent="0.25">
      <c r="A63" s="131" t="s">
        <v>54</v>
      </c>
      <c r="B63" s="143" t="s">
        <v>6</v>
      </c>
      <c r="C63" s="154"/>
      <c r="D63" s="155">
        <v>-2</v>
      </c>
      <c r="E63" s="155">
        <v>-28</v>
      </c>
      <c r="F63" s="155">
        <v>-4</v>
      </c>
      <c r="G63" s="156">
        <f t="shared" si="2"/>
        <v>2</v>
      </c>
      <c r="H63" s="144" t="str">
        <f t="shared" si="3"/>
        <v>-100,0%▼</v>
      </c>
      <c r="I63" s="139"/>
      <c r="J63" s="137"/>
      <c r="K63" s="137"/>
      <c r="L63" s="137"/>
      <c r="M63" s="137"/>
      <c r="N63" s="137"/>
      <c r="O63" s="137"/>
    </row>
    <row r="64" spans="1:15" ht="15" customHeight="1" x14ac:dyDescent="0.25">
      <c r="A64" s="131" t="s">
        <v>54</v>
      </c>
      <c r="B64" s="149" t="s">
        <v>7</v>
      </c>
      <c r="C64" s="157"/>
      <c r="D64" s="158"/>
      <c r="E64" s="158"/>
      <c r="F64" s="158"/>
      <c r="G64" s="159">
        <f t="shared" si="2"/>
        <v>0</v>
      </c>
      <c r="H64" s="145" t="str">
        <f t="shared" si="3"/>
        <v/>
      </c>
      <c r="I64" s="148"/>
      <c r="J64" s="137"/>
      <c r="K64" s="137"/>
      <c r="L64" s="137"/>
      <c r="M64" s="137"/>
      <c r="N64" s="137"/>
      <c r="O64" s="137"/>
    </row>
    <row r="65" spans="1:15" s="46" customFormat="1" ht="15" customHeight="1" x14ac:dyDescent="0.25">
      <c r="A65" s="134" t="s">
        <v>54</v>
      </c>
      <c r="B65" s="146" t="s">
        <v>8</v>
      </c>
      <c r="C65" s="160">
        <f>SUM(C57:C64)</f>
        <v>2542</v>
      </c>
      <c r="D65" s="160">
        <f>SUM(D57:D64)</f>
        <v>3174</v>
      </c>
      <c r="E65" s="160">
        <f>SUM(E57:E64)</f>
        <v>2327</v>
      </c>
      <c r="F65" s="160">
        <f>SUM(F57:F64)</f>
        <v>2510</v>
      </c>
      <c r="G65" s="160">
        <f t="shared" si="2"/>
        <v>-632</v>
      </c>
      <c r="H65" s="147" t="str">
        <f t="shared" si="3"/>
        <v>-19,9%▼</v>
      </c>
      <c r="I65" s="107"/>
      <c r="J65" s="45"/>
      <c r="K65" s="45"/>
      <c r="L65" s="45"/>
      <c r="M65" s="45"/>
      <c r="N65" s="45"/>
      <c r="O65" s="45"/>
    </row>
    <row r="66" spans="1:15" s="46" customFormat="1" ht="15" customHeight="1" x14ac:dyDescent="0.25">
      <c r="A66" s="32" t="s">
        <v>95</v>
      </c>
      <c r="B66" s="106"/>
      <c r="C66" s="163"/>
      <c r="D66" s="165"/>
      <c r="E66" s="165"/>
      <c r="F66" s="165"/>
      <c r="G66" s="159">
        <f t="shared" ref="G66:G74" si="4">IF(ISERROR(C66- D66)=TRUE,"",C66 - D66)</f>
        <v>0</v>
      </c>
      <c r="H66" s="145" t="str">
        <f t="shared" ref="H66:H74" si="5">IF(ISERROR((((C66- D66)/D66)*100)=TRUE),"",IF((((C66- D66)/D66)*100)&lt;-7,FIXED(((C66- D66)/D66)*100, 1,TRUE) &amp;"%" &amp; "▼",IF((((C66- D66)/D66)*100)&gt;7,FIXED(((C66- D66)/D66)*100, 1,TRUE) &amp;"%" &amp;"▲",FIXED(((C66- D66)/D66)*100, 1,TRUE)&amp;"%")))</f>
        <v/>
      </c>
      <c r="I66" s="112"/>
      <c r="J66" s="45"/>
      <c r="K66" s="45"/>
      <c r="L66" s="45"/>
      <c r="M66" s="45"/>
      <c r="N66" s="45"/>
      <c r="O66" s="45"/>
    </row>
    <row r="67" spans="1:15" s="46" customFormat="1" ht="15" customHeight="1" x14ac:dyDescent="0.25">
      <c r="A67" s="181" t="s">
        <v>95</v>
      </c>
      <c r="B67" s="143" t="s">
        <v>0</v>
      </c>
      <c r="C67" s="166"/>
      <c r="D67" s="167"/>
      <c r="E67" s="167"/>
      <c r="F67" s="167"/>
      <c r="G67" s="156">
        <f t="shared" si="4"/>
        <v>0</v>
      </c>
      <c r="H67" s="144" t="str">
        <f t="shared" si="5"/>
        <v/>
      </c>
      <c r="I67" s="113"/>
      <c r="J67" s="45"/>
      <c r="K67" s="45"/>
      <c r="L67" s="45"/>
      <c r="M67" s="45"/>
      <c r="N67" s="45"/>
      <c r="O67" s="45"/>
    </row>
    <row r="68" spans="1:15" s="46" customFormat="1" ht="15" customHeight="1" x14ac:dyDescent="0.25">
      <c r="A68" s="181" t="s">
        <v>95</v>
      </c>
      <c r="B68" s="149" t="s">
        <v>1</v>
      </c>
      <c r="C68" s="164"/>
      <c r="D68" s="165"/>
      <c r="E68" s="165"/>
      <c r="F68" s="165"/>
      <c r="G68" s="159">
        <f t="shared" si="4"/>
        <v>0</v>
      </c>
      <c r="H68" s="145" t="str">
        <f t="shared" si="5"/>
        <v/>
      </c>
      <c r="I68" s="112"/>
      <c r="J68" s="45"/>
      <c r="K68" s="45"/>
      <c r="L68" s="45"/>
      <c r="M68" s="45"/>
      <c r="N68" s="45"/>
      <c r="O68" s="45"/>
    </row>
    <row r="69" spans="1:15" s="46" customFormat="1" ht="15" customHeight="1" x14ac:dyDescent="0.25">
      <c r="A69" s="181" t="s">
        <v>95</v>
      </c>
      <c r="B69" s="143" t="s">
        <v>2</v>
      </c>
      <c r="C69" s="166"/>
      <c r="D69" s="167"/>
      <c r="E69" s="167"/>
      <c r="F69" s="167"/>
      <c r="G69" s="156">
        <f t="shared" si="4"/>
        <v>0</v>
      </c>
      <c r="H69" s="144" t="str">
        <f t="shared" si="5"/>
        <v/>
      </c>
      <c r="I69" s="113"/>
      <c r="J69" s="45"/>
      <c r="K69" s="45"/>
      <c r="L69" s="45"/>
      <c r="M69" s="45"/>
      <c r="N69" s="45"/>
      <c r="O69" s="45"/>
    </row>
    <row r="70" spans="1:15" s="46" customFormat="1" ht="15" customHeight="1" x14ac:dyDescent="0.25">
      <c r="A70" s="181" t="s">
        <v>95</v>
      </c>
      <c r="B70" s="149" t="s">
        <v>3</v>
      </c>
      <c r="C70" s="164"/>
      <c r="D70" s="165"/>
      <c r="E70" s="165"/>
      <c r="F70" s="165"/>
      <c r="G70" s="159">
        <f t="shared" si="4"/>
        <v>0</v>
      </c>
      <c r="H70" s="145" t="str">
        <f t="shared" si="5"/>
        <v/>
      </c>
      <c r="I70" s="112"/>
      <c r="J70" s="45"/>
      <c r="K70" s="45"/>
      <c r="L70" s="45"/>
      <c r="M70" s="45"/>
      <c r="N70" s="45"/>
      <c r="O70" s="45"/>
    </row>
    <row r="71" spans="1:15" s="46" customFormat="1" ht="15" customHeight="1" x14ac:dyDescent="0.25">
      <c r="A71" s="181" t="s">
        <v>95</v>
      </c>
      <c r="B71" s="143" t="s">
        <v>4</v>
      </c>
      <c r="C71" s="166"/>
      <c r="D71" s="167"/>
      <c r="E71" s="167"/>
      <c r="F71" s="167"/>
      <c r="G71" s="156">
        <f t="shared" si="4"/>
        <v>0</v>
      </c>
      <c r="H71" s="144" t="str">
        <f t="shared" si="5"/>
        <v/>
      </c>
      <c r="I71" s="113"/>
      <c r="J71" s="45"/>
      <c r="K71" s="45"/>
      <c r="L71" s="45"/>
      <c r="M71" s="45"/>
      <c r="N71" s="45"/>
      <c r="O71" s="45"/>
    </row>
    <row r="72" spans="1:15" s="46" customFormat="1" ht="15" customHeight="1" x14ac:dyDescent="0.25">
      <c r="A72" s="181" t="s">
        <v>95</v>
      </c>
      <c r="B72" s="149" t="s">
        <v>5</v>
      </c>
      <c r="C72" s="164"/>
      <c r="D72" s="165"/>
      <c r="E72" s="165"/>
      <c r="F72" s="165"/>
      <c r="G72" s="159">
        <f t="shared" si="4"/>
        <v>0</v>
      </c>
      <c r="H72" s="145" t="str">
        <f t="shared" si="5"/>
        <v/>
      </c>
      <c r="I72" s="112"/>
      <c r="J72" s="45"/>
      <c r="K72" s="45"/>
      <c r="L72" s="45"/>
      <c r="M72" s="45"/>
      <c r="N72" s="45"/>
      <c r="O72" s="45"/>
    </row>
    <row r="73" spans="1:15" s="46" customFormat="1" ht="15" customHeight="1" x14ac:dyDescent="0.25">
      <c r="A73" s="181" t="s">
        <v>95</v>
      </c>
      <c r="B73" s="143" t="s">
        <v>6</v>
      </c>
      <c r="C73" s="166"/>
      <c r="D73" s="167"/>
      <c r="E73" s="167"/>
      <c r="F73" s="167"/>
      <c r="G73" s="156">
        <f t="shared" si="4"/>
        <v>0</v>
      </c>
      <c r="H73" s="144" t="str">
        <f t="shared" si="5"/>
        <v/>
      </c>
      <c r="I73" s="113"/>
      <c r="J73" s="45"/>
      <c r="K73" s="45"/>
      <c r="L73" s="45"/>
      <c r="M73" s="45"/>
      <c r="N73" s="45"/>
      <c r="O73" s="45"/>
    </row>
    <row r="74" spans="1:15" s="46" customFormat="1" ht="15" customHeight="1" x14ac:dyDescent="0.25">
      <c r="A74" s="181" t="s">
        <v>95</v>
      </c>
      <c r="B74" s="149" t="s">
        <v>7</v>
      </c>
      <c r="C74" s="164"/>
      <c r="D74" s="165"/>
      <c r="E74" s="165"/>
      <c r="F74" s="165"/>
      <c r="G74" s="159">
        <f t="shared" si="4"/>
        <v>0</v>
      </c>
      <c r="H74" s="145" t="str">
        <f t="shared" si="5"/>
        <v/>
      </c>
      <c r="I74" s="112"/>
      <c r="J74" s="45"/>
      <c r="K74" s="45"/>
      <c r="L74" s="45"/>
      <c r="M74" s="45"/>
      <c r="N74" s="45"/>
      <c r="O74" s="45"/>
    </row>
    <row r="75" spans="1:15" s="46" customFormat="1" ht="15" customHeight="1" x14ac:dyDescent="0.25">
      <c r="A75" s="181" t="s">
        <v>95</v>
      </c>
      <c r="B75" s="146" t="s">
        <v>8</v>
      </c>
      <c r="C75" s="160">
        <f>SUM(C67:C74)</f>
        <v>0</v>
      </c>
      <c r="D75" s="160">
        <f>SUM(D67:D74)</f>
        <v>0</v>
      </c>
      <c r="E75" s="160">
        <f>SUM(E67:E74)</f>
        <v>0</v>
      </c>
      <c r="F75" s="160">
        <f>SUM(F67:F74)</f>
        <v>0</v>
      </c>
      <c r="G75" s="160">
        <f t="shared" ref="G75" si="6">IF(ISERROR(C75- D75)=TRUE,"",C75 - D75)</f>
        <v>0</v>
      </c>
      <c r="H75" s="147" t="str">
        <f t="shared" ref="H75" si="7">IF(ISERROR((((C75- D75)/D75)*100)=TRUE),"",IF((((C75- D75)/D75)*100)&lt;-7,FIXED(((C75- D75)/D75)*100, 1,TRUE) &amp;"%" &amp; "▼",IF((((C75- D75)/D75)*100)&gt;7,FIXED(((C75- D75)/D75)*100, 1,TRUE) &amp;"%" &amp;"▲",FIXED(((C75- D75)/D75)*100, 1,TRUE)&amp;"%")))</f>
        <v/>
      </c>
      <c r="I75" s="107"/>
      <c r="J75" s="45"/>
      <c r="K75" s="45"/>
      <c r="L75" s="45"/>
      <c r="M75" s="45"/>
      <c r="N75" s="45"/>
      <c r="O75" s="45"/>
    </row>
    <row r="76" spans="1:15" ht="15" customHeight="1" x14ac:dyDescent="0.25">
      <c r="A76" s="32" t="s">
        <v>28</v>
      </c>
      <c r="B76" s="55"/>
      <c r="C76" s="161"/>
      <c r="D76" s="161"/>
      <c r="E76" s="161"/>
      <c r="F76" s="158"/>
      <c r="G76" s="159">
        <f t="shared" si="2"/>
        <v>0</v>
      </c>
      <c r="H76" s="145" t="str">
        <f t="shared" si="3"/>
        <v/>
      </c>
      <c r="I76" s="50"/>
    </row>
    <row r="77" spans="1:15" ht="15" customHeight="1" x14ac:dyDescent="0.25">
      <c r="A77" s="131" t="s">
        <v>28</v>
      </c>
      <c r="B77" s="143" t="s">
        <v>0</v>
      </c>
      <c r="C77" s="154">
        <v>196628</v>
      </c>
      <c r="D77" s="155">
        <v>56025</v>
      </c>
      <c r="E77" s="155">
        <v>44228</v>
      </c>
      <c r="F77" s="156">
        <v>323334</v>
      </c>
      <c r="G77" s="156">
        <f t="shared" si="2"/>
        <v>140603</v>
      </c>
      <c r="H77" s="144" t="str">
        <f t="shared" si="3"/>
        <v>251,0%▲</v>
      </c>
      <c r="I77" s="139"/>
      <c r="J77" s="137"/>
      <c r="K77" s="137"/>
      <c r="L77" s="137"/>
      <c r="M77" s="137"/>
      <c r="N77" s="137"/>
      <c r="O77" s="137"/>
    </row>
    <row r="78" spans="1:15" ht="15" customHeight="1" x14ac:dyDescent="0.25">
      <c r="A78" s="131" t="s">
        <v>28</v>
      </c>
      <c r="B78" s="149" t="s">
        <v>1</v>
      </c>
      <c r="C78" s="157">
        <v>55978</v>
      </c>
      <c r="D78" s="158">
        <v>57669</v>
      </c>
      <c r="E78" s="158">
        <v>85765</v>
      </c>
      <c r="F78" s="159">
        <v>76405</v>
      </c>
      <c r="G78" s="159">
        <f t="shared" si="2"/>
        <v>-1691</v>
      </c>
      <c r="H78" s="145" t="str">
        <f t="shared" si="3"/>
        <v>-2,9%</v>
      </c>
      <c r="I78" s="148"/>
      <c r="J78" s="137"/>
      <c r="K78" s="137"/>
      <c r="L78" s="137"/>
      <c r="M78" s="137"/>
      <c r="N78" s="137"/>
      <c r="O78" s="137"/>
    </row>
    <row r="79" spans="1:15" ht="15" customHeight="1" x14ac:dyDescent="0.25">
      <c r="A79" s="131" t="s">
        <v>28</v>
      </c>
      <c r="B79" s="143" t="s">
        <v>2</v>
      </c>
      <c r="C79" s="154">
        <v>2841204</v>
      </c>
      <c r="D79" s="155">
        <v>2706311</v>
      </c>
      <c r="E79" s="155">
        <v>2725373</v>
      </c>
      <c r="F79" s="156">
        <v>2764066</v>
      </c>
      <c r="G79" s="156">
        <f t="shared" si="2"/>
        <v>134893</v>
      </c>
      <c r="H79" s="144" t="str">
        <f t="shared" si="3"/>
        <v>5,0%</v>
      </c>
      <c r="I79" s="139"/>
      <c r="J79" s="137"/>
      <c r="K79" s="137"/>
      <c r="L79" s="137"/>
      <c r="M79" s="137"/>
      <c r="N79" s="137"/>
      <c r="O79" s="137"/>
    </row>
    <row r="80" spans="1:15" ht="15" customHeight="1" x14ac:dyDescent="0.25">
      <c r="A80" s="131" t="s">
        <v>28</v>
      </c>
      <c r="B80" s="149" t="s">
        <v>3</v>
      </c>
      <c r="C80" s="157">
        <v>6270</v>
      </c>
      <c r="D80" s="158">
        <v>6318</v>
      </c>
      <c r="E80" s="158">
        <v>5226</v>
      </c>
      <c r="F80" s="159">
        <v>9174</v>
      </c>
      <c r="G80" s="159">
        <f t="shared" si="2"/>
        <v>-48</v>
      </c>
      <c r="H80" s="145" t="str">
        <f t="shared" si="3"/>
        <v>-0,8%</v>
      </c>
      <c r="I80" s="148"/>
      <c r="J80" s="137"/>
      <c r="K80" s="137"/>
      <c r="L80" s="137"/>
      <c r="M80" s="137"/>
      <c r="N80" s="137"/>
      <c r="O80" s="137"/>
    </row>
    <row r="81" spans="1:15" ht="15" customHeight="1" x14ac:dyDescent="0.25">
      <c r="A81" s="131" t="s">
        <v>28</v>
      </c>
      <c r="B81" s="143" t="s">
        <v>4</v>
      </c>
      <c r="C81" s="154"/>
      <c r="D81" s="155"/>
      <c r="E81" s="155"/>
      <c r="F81" s="156"/>
      <c r="G81" s="156">
        <f t="shared" si="2"/>
        <v>0</v>
      </c>
      <c r="H81" s="144" t="str">
        <f t="shared" si="3"/>
        <v/>
      </c>
      <c r="I81" s="139"/>
      <c r="J81" s="137"/>
      <c r="K81" s="137"/>
      <c r="L81" s="137"/>
      <c r="M81" s="137"/>
      <c r="N81" s="137"/>
      <c r="O81" s="137"/>
    </row>
    <row r="82" spans="1:15" ht="15" customHeight="1" x14ac:dyDescent="0.25">
      <c r="A82" s="131" t="s">
        <v>28</v>
      </c>
      <c r="B82" s="149" t="s">
        <v>5</v>
      </c>
      <c r="C82" s="157">
        <v>-711831</v>
      </c>
      <c r="D82" s="158">
        <v>-762434</v>
      </c>
      <c r="E82" s="158">
        <v>-745073</v>
      </c>
      <c r="F82" s="159">
        <v>-952415</v>
      </c>
      <c r="G82" s="159">
        <f t="shared" si="2"/>
        <v>50603</v>
      </c>
      <c r="H82" s="145" t="str">
        <f t="shared" si="3"/>
        <v>-6,6%</v>
      </c>
      <c r="I82" s="148"/>
      <c r="J82" s="137"/>
      <c r="K82" s="137"/>
      <c r="L82" s="137"/>
      <c r="M82" s="137"/>
      <c r="N82" s="137"/>
      <c r="O82" s="137"/>
    </row>
    <row r="83" spans="1:15" ht="15" customHeight="1" x14ac:dyDescent="0.25">
      <c r="A83" s="131" t="s">
        <v>28</v>
      </c>
      <c r="B83" s="143" t="s">
        <v>6</v>
      </c>
      <c r="C83" s="154">
        <v>-2655</v>
      </c>
      <c r="D83" s="155">
        <v>-2656</v>
      </c>
      <c r="E83" s="155">
        <v>-2655</v>
      </c>
      <c r="F83" s="156">
        <v>-3274</v>
      </c>
      <c r="G83" s="156">
        <f t="shared" si="2"/>
        <v>1</v>
      </c>
      <c r="H83" s="144" t="str">
        <f t="shared" si="3"/>
        <v>0,0%</v>
      </c>
      <c r="I83" s="139"/>
      <c r="J83" s="137"/>
      <c r="K83" s="137"/>
      <c r="L83" s="137"/>
      <c r="M83" s="137"/>
      <c r="N83" s="137"/>
      <c r="O83" s="137"/>
    </row>
    <row r="84" spans="1:15" ht="15" customHeight="1" x14ac:dyDescent="0.25">
      <c r="A84" s="131" t="s">
        <v>28</v>
      </c>
      <c r="B84" s="149" t="s">
        <v>7</v>
      </c>
      <c r="C84" s="157"/>
      <c r="D84" s="158"/>
      <c r="E84" s="158"/>
      <c r="F84" s="159"/>
      <c r="G84" s="159">
        <f t="shared" si="2"/>
        <v>0</v>
      </c>
      <c r="H84" s="145" t="str">
        <f t="shared" si="3"/>
        <v/>
      </c>
      <c r="I84" s="148"/>
      <c r="J84" s="137"/>
      <c r="K84" s="137"/>
      <c r="L84" s="137"/>
      <c r="M84" s="137"/>
      <c r="N84" s="137"/>
      <c r="O84" s="137"/>
    </row>
    <row r="85" spans="1:15" s="46" customFormat="1" ht="15" customHeight="1" x14ac:dyDescent="0.25">
      <c r="A85" s="134" t="s">
        <v>28</v>
      </c>
      <c r="B85" s="146" t="s">
        <v>8</v>
      </c>
      <c r="C85" s="160">
        <f>SUM(C77:C84)</f>
        <v>2385594</v>
      </c>
      <c r="D85" s="160">
        <f>SUM(D77:D84)</f>
        <v>2061233</v>
      </c>
      <c r="E85" s="160">
        <f>SUM(E77:E84)</f>
        <v>2112864</v>
      </c>
      <c r="F85" s="160">
        <f>SUM(F77:F84)</f>
        <v>2217290</v>
      </c>
      <c r="G85" s="160">
        <f t="shared" si="2"/>
        <v>324361</v>
      </c>
      <c r="H85" s="147" t="str">
        <f t="shared" si="3"/>
        <v>15,7%▲</v>
      </c>
      <c r="I85" s="107"/>
      <c r="J85" s="45"/>
      <c r="K85" s="45"/>
      <c r="L85" s="45"/>
      <c r="M85" s="45"/>
      <c r="N85" s="45"/>
      <c r="O85" s="45"/>
    </row>
    <row r="86" spans="1:15" ht="15" customHeight="1" x14ac:dyDescent="0.25">
      <c r="C86" s="129"/>
      <c r="D86" s="15"/>
      <c r="E86" s="13"/>
      <c r="F86" s="13"/>
    </row>
    <row r="87" spans="1:15" ht="15" customHeight="1" x14ac:dyDescent="0.25">
      <c r="C87" s="129"/>
      <c r="D87" s="15"/>
      <c r="E87" s="13"/>
      <c r="F87" s="13"/>
    </row>
    <row r="88" spans="1:15" ht="15" customHeight="1" x14ac:dyDescent="0.25">
      <c r="C88" s="129"/>
      <c r="D88" s="15"/>
      <c r="E88" s="13"/>
      <c r="F88" s="13"/>
    </row>
    <row r="89" spans="1:15" ht="15" customHeight="1" x14ac:dyDescent="0.25">
      <c r="C89" s="129"/>
      <c r="D89" s="15"/>
      <c r="E89" s="13"/>
      <c r="F89" s="13"/>
    </row>
    <row r="90" spans="1:15" ht="15" customHeight="1" x14ac:dyDescent="0.25">
      <c r="C90" s="129"/>
      <c r="D90" s="15"/>
      <c r="E90" s="13"/>
      <c r="F90" s="13"/>
    </row>
    <row r="91" spans="1:15" ht="15" customHeight="1" x14ac:dyDescent="0.25">
      <c r="C91" s="129"/>
      <c r="D91" s="15"/>
      <c r="E91" s="13"/>
      <c r="F91" s="13"/>
    </row>
    <row r="92" spans="1:15" ht="15" customHeight="1" x14ac:dyDescent="0.25">
      <c r="C92" s="129"/>
      <c r="D92" s="15"/>
      <c r="E92" s="13"/>
      <c r="F92" s="13"/>
    </row>
    <row r="93" spans="1:15" ht="15" customHeight="1" x14ac:dyDescent="0.25">
      <c r="C93" s="129"/>
      <c r="D93" s="15"/>
      <c r="E93" s="13"/>
      <c r="F93" s="13"/>
    </row>
    <row r="94" spans="1:15" ht="15" customHeight="1" x14ac:dyDescent="0.25">
      <c r="C94" s="129"/>
      <c r="D94" s="15"/>
      <c r="E94" s="13"/>
      <c r="F94" s="13"/>
    </row>
    <row r="95" spans="1:15" ht="15" customHeight="1" x14ac:dyDescent="0.25">
      <c r="C95" s="129"/>
      <c r="D95" s="15"/>
      <c r="E95" s="13"/>
      <c r="F95" s="13"/>
    </row>
    <row r="96" spans="1:15" ht="15" customHeight="1" x14ac:dyDescent="0.25">
      <c r="C96" s="129"/>
      <c r="D96" s="15"/>
      <c r="E96" s="13"/>
      <c r="F96" s="13"/>
    </row>
    <row r="97" spans="3:6" ht="15" customHeight="1" x14ac:dyDescent="0.25">
      <c r="C97" s="129"/>
      <c r="D97" s="15"/>
      <c r="E97" s="13"/>
      <c r="F97" s="13"/>
    </row>
    <row r="98" spans="3:6" ht="15" customHeight="1" x14ac:dyDescent="0.25">
      <c r="C98" s="129"/>
      <c r="D98" s="15"/>
      <c r="E98" s="13"/>
      <c r="F98" s="13"/>
    </row>
    <row r="99" spans="3:6" ht="15" customHeight="1" x14ac:dyDescent="0.25">
      <c r="C99" s="129"/>
      <c r="D99" s="15"/>
      <c r="E99" s="13"/>
      <c r="F99" s="13"/>
    </row>
    <row r="100" spans="3:6" ht="15" customHeight="1" x14ac:dyDescent="0.25">
      <c r="C100" s="129"/>
      <c r="D100" s="15"/>
      <c r="E100" s="13"/>
      <c r="F100" s="13"/>
    </row>
    <row r="101" spans="3:6" ht="15" customHeight="1" x14ac:dyDescent="0.25">
      <c r="C101" s="129"/>
      <c r="D101" s="15"/>
      <c r="E101" s="13"/>
      <c r="F101" s="13"/>
    </row>
    <row r="102" spans="3:6" ht="15" customHeight="1" x14ac:dyDescent="0.25">
      <c r="C102" s="129"/>
      <c r="D102" s="15"/>
      <c r="E102" s="13"/>
      <c r="F102" s="13"/>
    </row>
    <row r="103" spans="3:6" ht="15" customHeight="1" x14ac:dyDescent="0.25">
      <c r="C103" s="129"/>
      <c r="D103" s="15"/>
      <c r="E103" s="13"/>
      <c r="F103" s="13"/>
    </row>
    <row r="104" spans="3:6" ht="15" customHeight="1" x14ac:dyDescent="0.25">
      <c r="C104" s="129"/>
      <c r="D104" s="15"/>
      <c r="E104" s="13"/>
      <c r="F104" s="13"/>
    </row>
    <row r="105" spans="3:6" ht="15" customHeight="1" x14ac:dyDescent="0.25">
      <c r="C105" s="129"/>
      <c r="D105" s="15"/>
      <c r="E105" s="13"/>
      <c r="F105" s="13"/>
    </row>
    <row r="106" spans="3:6" ht="15" customHeight="1" x14ac:dyDescent="0.25">
      <c r="C106" s="129"/>
      <c r="D106" s="15"/>
      <c r="E106" s="13"/>
      <c r="F106" s="13"/>
    </row>
    <row r="107" spans="3:6" ht="15" customHeight="1" x14ac:dyDescent="0.25">
      <c r="C107" s="129"/>
      <c r="D107" s="15"/>
      <c r="E107" s="13"/>
      <c r="F107" s="13"/>
    </row>
    <row r="108" spans="3:6" ht="15" customHeight="1" x14ac:dyDescent="0.25">
      <c r="C108" s="129"/>
      <c r="D108" s="15"/>
      <c r="E108" s="13"/>
      <c r="F108" s="13"/>
    </row>
    <row r="109" spans="3:6" ht="15" customHeight="1" x14ac:dyDescent="0.25">
      <c r="C109" s="129"/>
      <c r="D109" s="15"/>
      <c r="E109" s="13"/>
      <c r="F109" s="13"/>
    </row>
    <row r="110" spans="3:6" ht="15" customHeight="1" x14ac:dyDescent="0.25">
      <c r="C110" s="129"/>
      <c r="D110" s="15"/>
      <c r="E110" s="13"/>
      <c r="F110" s="13"/>
    </row>
    <row r="111" spans="3:6" ht="15" customHeight="1" x14ac:dyDescent="0.25">
      <c r="C111" s="129"/>
      <c r="D111" s="15"/>
      <c r="E111" s="13"/>
      <c r="F111" s="13"/>
    </row>
    <row r="112" spans="3:6" ht="15" customHeight="1" x14ac:dyDescent="0.25">
      <c r="C112" s="129"/>
      <c r="D112" s="15"/>
      <c r="E112" s="13"/>
      <c r="F112" s="13"/>
    </row>
    <row r="113" spans="3:6" ht="15" customHeight="1" x14ac:dyDescent="0.25">
      <c r="C113" s="129"/>
      <c r="D113" s="15"/>
      <c r="E113" s="13"/>
      <c r="F113" s="13"/>
    </row>
    <row r="114" spans="3:6" ht="15" customHeight="1" x14ac:dyDescent="0.25">
      <c r="C114" s="129"/>
      <c r="D114" s="15"/>
      <c r="E114" s="13"/>
      <c r="F114" s="13"/>
    </row>
    <row r="115" spans="3:6" ht="15" customHeight="1" x14ac:dyDescent="0.25">
      <c r="C115" s="129"/>
      <c r="D115" s="15"/>
      <c r="E115" s="13"/>
      <c r="F115" s="13"/>
    </row>
    <row r="116" spans="3:6" ht="15" customHeight="1" x14ac:dyDescent="0.25">
      <c r="C116" s="129"/>
      <c r="D116" s="15"/>
      <c r="E116" s="13"/>
      <c r="F116" s="13"/>
    </row>
    <row r="117" spans="3:6" ht="15" customHeight="1" x14ac:dyDescent="0.25">
      <c r="C117" s="129"/>
      <c r="D117" s="15"/>
      <c r="E117" s="13"/>
      <c r="F117" s="13"/>
    </row>
    <row r="118" spans="3:6" ht="15" customHeight="1" x14ac:dyDescent="0.25">
      <c r="C118" s="129"/>
      <c r="D118" s="15"/>
      <c r="E118" s="13"/>
      <c r="F118" s="13"/>
    </row>
    <row r="119" spans="3:6" ht="15" customHeight="1" x14ac:dyDescent="0.25">
      <c r="C119" s="129"/>
      <c r="D119" s="15"/>
      <c r="E119" s="13"/>
      <c r="F119" s="13"/>
    </row>
    <row r="120" spans="3:6" ht="15" customHeight="1" x14ac:dyDescent="0.25">
      <c r="C120" s="129"/>
      <c r="D120" s="15"/>
      <c r="E120" s="13"/>
      <c r="F120" s="13"/>
    </row>
    <row r="121" spans="3:6" ht="15" customHeight="1" x14ac:dyDescent="0.25">
      <c r="C121" s="129"/>
      <c r="D121" s="15"/>
      <c r="E121" s="13"/>
      <c r="F121" s="13"/>
    </row>
    <row r="122" spans="3:6" ht="15" customHeight="1" x14ac:dyDescent="0.25">
      <c r="C122" s="129"/>
      <c r="D122" s="15"/>
      <c r="E122" s="13"/>
      <c r="F122" s="13"/>
    </row>
    <row r="123" spans="3:6" ht="15" customHeight="1" x14ac:dyDescent="0.25">
      <c r="C123" s="129"/>
      <c r="D123" s="15"/>
      <c r="E123" s="13"/>
      <c r="F123" s="13"/>
    </row>
    <row r="124" spans="3:6" ht="15" customHeight="1" x14ac:dyDescent="0.25">
      <c r="C124" s="129"/>
      <c r="D124" s="15"/>
      <c r="E124" s="13"/>
      <c r="F124" s="13"/>
    </row>
    <row r="125" spans="3:6" ht="15" customHeight="1" x14ac:dyDescent="0.25">
      <c r="C125" s="129"/>
      <c r="D125" s="15"/>
      <c r="E125" s="13"/>
      <c r="F125" s="13"/>
    </row>
    <row r="126" spans="3:6" ht="15" customHeight="1" x14ac:dyDescent="0.25">
      <c r="C126" s="129"/>
      <c r="D126" s="15"/>
      <c r="E126" s="13"/>
      <c r="F126" s="13"/>
    </row>
    <row r="127" spans="3:6" ht="15" customHeight="1" x14ac:dyDescent="0.25">
      <c r="C127" s="129"/>
      <c r="D127" s="15"/>
      <c r="E127" s="13"/>
      <c r="F127" s="13"/>
    </row>
    <row r="128" spans="3:6" ht="15" customHeight="1" x14ac:dyDescent="0.25">
      <c r="C128" s="129"/>
      <c r="D128" s="15"/>
      <c r="E128" s="13"/>
      <c r="F128" s="13"/>
    </row>
    <row r="129" spans="3:6" ht="15" customHeight="1" x14ac:dyDescent="0.25">
      <c r="C129" s="129"/>
      <c r="D129" s="15"/>
      <c r="E129" s="13"/>
      <c r="F129" s="13"/>
    </row>
    <row r="130" spans="3:6" ht="15" customHeight="1" x14ac:dyDescent="0.25">
      <c r="C130" s="129"/>
      <c r="D130" s="15"/>
      <c r="E130" s="13"/>
      <c r="F130" s="13"/>
    </row>
    <row r="131" spans="3:6" ht="15" customHeight="1" x14ac:dyDescent="0.25">
      <c r="C131" s="129"/>
      <c r="D131" s="15"/>
      <c r="E131" s="13"/>
      <c r="F131" s="13"/>
    </row>
    <row r="132" spans="3:6" ht="15" customHeight="1" x14ac:dyDescent="0.25">
      <c r="C132" s="129"/>
      <c r="D132" s="15"/>
      <c r="E132" s="13"/>
      <c r="F132" s="13"/>
    </row>
    <row r="133" spans="3:6" ht="15" customHeight="1" x14ac:dyDescent="0.25">
      <c r="C133" s="129"/>
      <c r="D133" s="15"/>
      <c r="E133" s="13"/>
      <c r="F133" s="13"/>
    </row>
    <row r="134" spans="3:6" ht="15" customHeight="1" x14ac:dyDescent="0.25">
      <c r="C134" s="129"/>
      <c r="D134" s="15"/>
      <c r="E134" s="13"/>
      <c r="F134" s="13"/>
    </row>
    <row r="135" spans="3:6" ht="15" customHeight="1" x14ac:dyDescent="0.25">
      <c r="C135" s="129"/>
      <c r="D135" s="15"/>
      <c r="E135" s="13"/>
      <c r="F135" s="13"/>
    </row>
    <row r="136" spans="3:6" ht="15" customHeight="1" x14ac:dyDescent="0.25">
      <c r="C136" s="129"/>
      <c r="D136" s="15"/>
      <c r="E136" s="13"/>
      <c r="F136" s="13"/>
    </row>
    <row r="137" spans="3:6" ht="15" customHeight="1" x14ac:dyDescent="0.25">
      <c r="C137" s="129"/>
      <c r="D137" s="15"/>
      <c r="E137" s="13"/>
      <c r="F137" s="13"/>
    </row>
    <row r="138" spans="3:6" ht="15" customHeight="1" x14ac:dyDescent="0.25">
      <c r="C138" s="129"/>
      <c r="D138" s="15"/>
      <c r="E138" s="13"/>
      <c r="F138" s="13"/>
    </row>
    <row r="139" spans="3:6" ht="15" customHeight="1" x14ac:dyDescent="0.25">
      <c r="C139" s="129"/>
      <c r="D139" s="15"/>
      <c r="E139" s="13"/>
      <c r="F139" s="13"/>
    </row>
    <row r="140" spans="3:6" ht="15" customHeight="1" x14ac:dyDescent="0.25">
      <c r="C140" s="129"/>
      <c r="D140" s="15"/>
      <c r="E140" s="13"/>
      <c r="F140" s="13"/>
    </row>
    <row r="141" spans="3:6" ht="15" customHeight="1" x14ac:dyDescent="0.25">
      <c r="C141" s="129"/>
      <c r="D141" s="15"/>
      <c r="E141" s="13"/>
      <c r="F141" s="13"/>
    </row>
    <row r="142" spans="3:6" ht="15" customHeight="1" x14ac:dyDescent="0.25">
      <c r="C142" s="129"/>
      <c r="D142" s="15"/>
      <c r="E142" s="13"/>
      <c r="F142" s="13"/>
    </row>
    <row r="143" spans="3:6" ht="15" customHeight="1" x14ac:dyDescent="0.25">
      <c r="C143" s="129"/>
      <c r="D143" s="15"/>
      <c r="E143" s="13"/>
      <c r="F143" s="13"/>
    </row>
    <row r="144" spans="3:6" ht="15" customHeight="1" x14ac:dyDescent="0.25">
      <c r="C144" s="129"/>
      <c r="D144" s="15"/>
      <c r="E144" s="13"/>
      <c r="F144" s="13"/>
    </row>
    <row r="145" spans="3:6" ht="15" customHeight="1" x14ac:dyDescent="0.25">
      <c r="C145" s="129"/>
      <c r="D145" s="15"/>
      <c r="E145" s="13"/>
      <c r="F145" s="13"/>
    </row>
    <row r="146" spans="3:6" ht="15" customHeight="1" x14ac:dyDescent="0.25">
      <c r="C146" s="129"/>
      <c r="D146" s="15"/>
      <c r="E146" s="13"/>
      <c r="F146" s="13"/>
    </row>
    <row r="147" spans="3:6" ht="15" customHeight="1" x14ac:dyDescent="0.25">
      <c r="C147" s="129"/>
      <c r="D147" s="15"/>
      <c r="E147" s="13"/>
      <c r="F147" s="13"/>
    </row>
    <row r="148" spans="3:6" ht="15" customHeight="1" x14ac:dyDescent="0.25">
      <c r="C148" s="129"/>
      <c r="D148" s="15"/>
      <c r="E148" s="13"/>
      <c r="F148" s="13"/>
    </row>
    <row r="149" spans="3:6" ht="15" customHeight="1" x14ac:dyDescent="0.25">
      <c r="C149" s="129"/>
      <c r="D149" s="15"/>
      <c r="E149" s="13"/>
      <c r="F149" s="13"/>
    </row>
    <row r="150" spans="3:6" ht="15" customHeight="1" x14ac:dyDescent="0.25">
      <c r="C150" s="129"/>
      <c r="D150" s="15"/>
      <c r="E150" s="13"/>
      <c r="F150" s="13"/>
    </row>
    <row r="151" spans="3:6" ht="15" customHeight="1" x14ac:dyDescent="0.25">
      <c r="C151" s="129"/>
      <c r="D151" s="15"/>
      <c r="E151" s="13"/>
      <c r="F151" s="13"/>
    </row>
    <row r="152" spans="3:6" ht="15" customHeight="1" x14ac:dyDescent="0.25">
      <c r="C152" s="129"/>
      <c r="D152" s="15"/>
      <c r="E152" s="13"/>
      <c r="F152" s="13"/>
    </row>
    <row r="153" spans="3:6" ht="15" customHeight="1" x14ac:dyDescent="0.25">
      <c r="C153" s="129"/>
      <c r="D153" s="15"/>
      <c r="E153" s="13"/>
      <c r="F153" s="13"/>
    </row>
    <row r="154" spans="3:6" ht="15" customHeight="1" x14ac:dyDescent="0.25">
      <c r="C154" s="129"/>
      <c r="D154" s="15"/>
      <c r="E154" s="13"/>
      <c r="F154" s="13"/>
    </row>
    <row r="155" spans="3:6" ht="15" customHeight="1" x14ac:dyDescent="0.25">
      <c r="C155" s="129"/>
      <c r="D155" s="15"/>
      <c r="E155" s="13"/>
      <c r="F155" s="13"/>
    </row>
    <row r="156" spans="3:6" ht="15" customHeight="1" x14ac:dyDescent="0.25">
      <c r="C156" s="129"/>
      <c r="D156" s="15"/>
      <c r="E156" s="13"/>
      <c r="F156" s="13"/>
    </row>
    <row r="157" spans="3:6" ht="15" customHeight="1" x14ac:dyDescent="0.25">
      <c r="C157" s="129"/>
      <c r="D157" s="15"/>
      <c r="E157" s="13"/>
      <c r="F157" s="13"/>
    </row>
    <row r="158" spans="3:6" ht="15" customHeight="1" x14ac:dyDescent="0.25">
      <c r="C158" s="129"/>
      <c r="D158" s="15"/>
      <c r="E158" s="13"/>
      <c r="F158" s="13"/>
    </row>
    <row r="159" spans="3:6" ht="15" customHeight="1" x14ac:dyDescent="0.25">
      <c r="C159" s="129"/>
      <c r="D159" s="15"/>
      <c r="E159" s="13"/>
      <c r="F159" s="13"/>
    </row>
    <row r="160" spans="3:6" ht="15" customHeight="1" x14ac:dyDescent="0.25">
      <c r="C160" s="129"/>
      <c r="D160" s="15"/>
      <c r="E160" s="13"/>
      <c r="F160" s="13"/>
    </row>
    <row r="161" spans="3:6" ht="15" customHeight="1" x14ac:dyDescent="0.25">
      <c r="C161" s="129"/>
      <c r="D161" s="15"/>
      <c r="E161" s="13"/>
      <c r="F161" s="13"/>
    </row>
    <row r="162" spans="3:6" ht="15" customHeight="1" x14ac:dyDescent="0.25">
      <c r="C162" s="129"/>
      <c r="D162" s="15"/>
      <c r="E162" s="13"/>
      <c r="F162" s="13"/>
    </row>
    <row r="163" spans="3:6" ht="15" customHeight="1" x14ac:dyDescent="0.25">
      <c r="C163" s="129"/>
      <c r="D163" s="15"/>
      <c r="E163" s="13"/>
      <c r="F163" s="13"/>
    </row>
    <row r="164" spans="3:6" ht="15" customHeight="1" x14ac:dyDescent="0.25">
      <c r="C164" s="129"/>
      <c r="D164" s="15"/>
      <c r="E164" s="13"/>
      <c r="F164" s="13"/>
    </row>
    <row r="165" spans="3:6" ht="15" customHeight="1" x14ac:dyDescent="0.25">
      <c r="C165" s="129"/>
      <c r="D165" s="15"/>
      <c r="E165" s="13"/>
      <c r="F165" s="13"/>
    </row>
    <row r="166" spans="3:6" ht="15" customHeight="1" x14ac:dyDescent="0.25">
      <c r="C166" s="129"/>
      <c r="D166" s="15"/>
      <c r="E166" s="13"/>
      <c r="F166" s="13"/>
    </row>
    <row r="167" spans="3:6" ht="15" customHeight="1" x14ac:dyDescent="0.25">
      <c r="C167" s="129"/>
      <c r="D167" s="15"/>
      <c r="E167" s="13"/>
      <c r="F167" s="13"/>
    </row>
    <row r="168" spans="3:6" ht="15" customHeight="1" x14ac:dyDescent="0.25">
      <c r="C168" s="129"/>
      <c r="D168" s="15"/>
      <c r="E168" s="13"/>
      <c r="F168" s="13"/>
    </row>
    <row r="169" spans="3:6" ht="15" customHeight="1" x14ac:dyDescent="0.25">
      <c r="C169" s="129"/>
      <c r="D169" s="15"/>
      <c r="E169" s="13"/>
      <c r="F169" s="13"/>
    </row>
    <row r="170" spans="3:6" ht="15" customHeight="1" x14ac:dyDescent="0.25">
      <c r="C170" s="129"/>
      <c r="D170" s="15"/>
      <c r="E170" s="13"/>
      <c r="F170" s="13"/>
    </row>
    <row r="171" spans="3:6" ht="15" customHeight="1" x14ac:dyDescent="0.25">
      <c r="C171" s="129"/>
      <c r="D171" s="15"/>
      <c r="E171" s="13"/>
      <c r="F171" s="13"/>
    </row>
    <row r="172" spans="3:6" ht="15" customHeight="1" x14ac:dyDescent="0.25">
      <c r="C172" s="129"/>
      <c r="D172" s="15"/>
      <c r="E172" s="13"/>
      <c r="F172" s="13"/>
    </row>
    <row r="173" spans="3:6" ht="15" customHeight="1" x14ac:dyDescent="0.25">
      <c r="C173" s="129"/>
      <c r="D173" s="15"/>
      <c r="E173" s="13"/>
      <c r="F173" s="13"/>
    </row>
    <row r="174" spans="3:6" ht="15" customHeight="1" x14ac:dyDescent="0.25">
      <c r="C174" s="129"/>
      <c r="D174" s="15"/>
      <c r="E174" s="13"/>
      <c r="F174" s="13"/>
    </row>
    <row r="175" spans="3:6" ht="15" customHeight="1" x14ac:dyDescent="0.25">
      <c r="C175" s="129"/>
      <c r="D175" s="15"/>
      <c r="E175" s="13"/>
      <c r="F175" s="13"/>
    </row>
    <row r="176" spans="3:6" ht="15" customHeight="1" x14ac:dyDescent="0.25">
      <c r="C176" s="129"/>
      <c r="D176" s="15"/>
      <c r="E176" s="13"/>
      <c r="F176" s="13"/>
    </row>
    <row r="177" spans="3:6" ht="15" customHeight="1" x14ac:dyDescent="0.25">
      <c r="C177" s="129"/>
      <c r="D177" s="15"/>
      <c r="E177" s="13"/>
      <c r="F177" s="13"/>
    </row>
    <row r="178" spans="3:6" ht="15" customHeight="1" x14ac:dyDescent="0.25">
      <c r="C178" s="129"/>
      <c r="D178" s="15"/>
      <c r="E178" s="13"/>
      <c r="F178" s="13"/>
    </row>
    <row r="179" spans="3:6" ht="15" customHeight="1" x14ac:dyDescent="0.25">
      <c r="C179" s="129"/>
      <c r="D179" s="15"/>
      <c r="E179" s="13"/>
      <c r="F179" s="13"/>
    </row>
    <row r="180" spans="3:6" ht="15" customHeight="1" x14ac:dyDescent="0.25">
      <c r="C180" s="129"/>
      <c r="D180" s="15"/>
      <c r="E180" s="13"/>
      <c r="F180" s="13"/>
    </row>
    <row r="181" spans="3:6" ht="15" customHeight="1" x14ac:dyDescent="0.25">
      <c r="C181" s="129"/>
      <c r="D181" s="15"/>
      <c r="E181" s="13"/>
      <c r="F181" s="13"/>
    </row>
    <row r="182" spans="3:6" ht="15" customHeight="1" x14ac:dyDescent="0.25">
      <c r="C182" s="129"/>
      <c r="D182" s="15"/>
      <c r="E182" s="13"/>
      <c r="F182" s="13"/>
    </row>
    <row r="183" spans="3:6" ht="15" customHeight="1" x14ac:dyDescent="0.25">
      <c r="C183" s="129"/>
      <c r="D183" s="15"/>
      <c r="E183" s="13"/>
      <c r="F183" s="13"/>
    </row>
    <row r="184" spans="3:6" ht="15" customHeight="1" x14ac:dyDescent="0.25">
      <c r="C184" s="129"/>
      <c r="D184" s="15"/>
      <c r="E184" s="13"/>
      <c r="F184" s="13"/>
    </row>
    <row r="185" spans="3:6" ht="15" customHeight="1" x14ac:dyDescent="0.25">
      <c r="C185" s="129"/>
      <c r="D185" s="15"/>
      <c r="E185" s="13"/>
      <c r="F185" s="13"/>
    </row>
    <row r="186" spans="3:6" ht="15" customHeight="1" x14ac:dyDescent="0.25">
      <c r="C186" s="129"/>
      <c r="D186" s="15"/>
      <c r="E186" s="13"/>
      <c r="F186" s="13"/>
    </row>
    <row r="187" spans="3:6" ht="15" customHeight="1" x14ac:dyDescent="0.25">
      <c r="C187" s="129"/>
      <c r="D187" s="15"/>
      <c r="E187" s="13"/>
      <c r="F187" s="13"/>
    </row>
    <row r="188" spans="3:6" ht="15" customHeight="1" x14ac:dyDescent="0.25">
      <c r="C188" s="129"/>
      <c r="D188" s="15"/>
      <c r="E188" s="13"/>
      <c r="F188" s="13"/>
    </row>
    <row r="189" spans="3:6" ht="15" customHeight="1" x14ac:dyDescent="0.25">
      <c r="C189" s="129"/>
      <c r="D189" s="15"/>
      <c r="E189" s="13"/>
      <c r="F189" s="13"/>
    </row>
    <row r="190" spans="3:6" ht="15" customHeight="1" x14ac:dyDescent="0.25">
      <c r="C190" s="129"/>
      <c r="D190" s="15"/>
      <c r="E190" s="13"/>
      <c r="F190" s="13"/>
    </row>
    <row r="191" spans="3:6" ht="15" customHeight="1" x14ac:dyDescent="0.25">
      <c r="C191" s="129"/>
      <c r="D191" s="15"/>
      <c r="E191" s="13"/>
      <c r="F191" s="13"/>
    </row>
    <row r="192" spans="3:6" ht="15" customHeight="1" x14ac:dyDescent="0.25">
      <c r="C192" s="129"/>
      <c r="D192" s="15"/>
      <c r="E192" s="13"/>
      <c r="F192" s="13"/>
    </row>
    <row r="193" spans="3:6" ht="15" customHeight="1" x14ac:dyDescent="0.25">
      <c r="C193" s="129"/>
      <c r="D193" s="15"/>
      <c r="E193" s="13"/>
      <c r="F193" s="13"/>
    </row>
    <row r="194" spans="3:6" ht="15" customHeight="1" x14ac:dyDescent="0.25">
      <c r="C194" s="129"/>
      <c r="D194" s="15"/>
      <c r="E194" s="13"/>
      <c r="F194" s="13"/>
    </row>
    <row r="195" spans="3:6" ht="15" customHeight="1" x14ac:dyDescent="0.25">
      <c r="C195" s="129"/>
      <c r="D195" s="15"/>
      <c r="E195" s="13"/>
      <c r="F195" s="13"/>
    </row>
    <row r="196" spans="3:6" ht="15" customHeight="1" x14ac:dyDescent="0.25">
      <c r="C196" s="129"/>
      <c r="D196" s="15"/>
      <c r="E196" s="13"/>
      <c r="F196" s="13"/>
    </row>
    <row r="197" spans="3:6" ht="15" customHeight="1" x14ac:dyDescent="0.25">
      <c r="C197" s="129"/>
      <c r="D197" s="15"/>
      <c r="E197" s="13"/>
      <c r="F197" s="13"/>
    </row>
    <row r="198" spans="3:6" ht="15" customHeight="1" x14ac:dyDescent="0.25">
      <c r="C198" s="129"/>
      <c r="D198" s="15"/>
      <c r="E198" s="13"/>
      <c r="F198" s="13"/>
    </row>
    <row r="199" spans="3:6" ht="15" customHeight="1" x14ac:dyDescent="0.25">
      <c r="C199" s="129"/>
      <c r="D199" s="15"/>
      <c r="E199" s="13"/>
      <c r="F199" s="13"/>
    </row>
    <row r="200" spans="3:6" ht="15" customHeight="1" x14ac:dyDescent="0.25">
      <c r="C200" s="129"/>
      <c r="D200" s="15"/>
      <c r="E200" s="13"/>
      <c r="F200" s="13"/>
    </row>
    <row r="201" spans="3:6" ht="15" customHeight="1" x14ac:dyDescent="0.25">
      <c r="C201" s="129"/>
      <c r="D201" s="15"/>
      <c r="E201" s="13"/>
      <c r="F201" s="13"/>
    </row>
    <row r="202" spans="3:6" ht="15" customHeight="1" x14ac:dyDescent="0.25">
      <c r="C202" s="129"/>
      <c r="D202" s="15"/>
      <c r="E202" s="13"/>
      <c r="F202" s="13"/>
    </row>
    <row r="203" spans="3:6" ht="15" customHeight="1" x14ac:dyDescent="0.25">
      <c r="C203" s="129"/>
      <c r="D203" s="15"/>
      <c r="E203" s="13"/>
      <c r="F203" s="13"/>
    </row>
    <row r="204" spans="3:6" ht="15" customHeight="1" x14ac:dyDescent="0.25">
      <c r="C204" s="129"/>
      <c r="D204" s="15"/>
      <c r="E204" s="13"/>
      <c r="F204" s="13"/>
    </row>
    <row r="205" spans="3:6" ht="15" customHeight="1" x14ac:dyDescent="0.25">
      <c r="C205" s="129"/>
      <c r="D205" s="15"/>
      <c r="E205" s="13"/>
      <c r="F205" s="13"/>
    </row>
    <row r="206" spans="3:6" ht="15" customHeight="1" x14ac:dyDescent="0.25">
      <c r="C206" s="129"/>
      <c r="D206" s="15"/>
      <c r="E206" s="13"/>
      <c r="F206" s="13"/>
    </row>
    <row r="207" spans="3:6" ht="15" customHeight="1" x14ac:dyDescent="0.25">
      <c r="C207" s="129"/>
      <c r="D207" s="15"/>
      <c r="E207" s="13"/>
      <c r="F207" s="13"/>
    </row>
    <row r="208" spans="3:6" ht="15" customHeight="1" x14ac:dyDescent="0.25">
      <c r="C208" s="129"/>
      <c r="D208" s="15"/>
      <c r="E208" s="13"/>
      <c r="F208" s="13"/>
    </row>
    <row r="209" spans="3:6" ht="15" customHeight="1" x14ac:dyDescent="0.25">
      <c r="C209" s="129"/>
      <c r="D209" s="15"/>
      <c r="E209" s="13"/>
      <c r="F209" s="13"/>
    </row>
    <row r="210" spans="3:6" ht="15" customHeight="1" x14ac:dyDescent="0.25">
      <c r="C210" s="129"/>
      <c r="D210" s="15"/>
      <c r="E210" s="13"/>
      <c r="F210" s="13"/>
    </row>
    <row r="211" spans="3:6" ht="15" customHeight="1" x14ac:dyDescent="0.25">
      <c r="C211" s="129"/>
      <c r="D211" s="15"/>
      <c r="E211" s="13"/>
      <c r="F211" s="13"/>
    </row>
    <row r="212" spans="3:6" ht="15" customHeight="1" x14ac:dyDescent="0.25">
      <c r="C212" s="129"/>
      <c r="D212" s="15"/>
      <c r="E212" s="13"/>
      <c r="F212" s="13"/>
    </row>
    <row r="213" spans="3:6" ht="15" customHeight="1" x14ac:dyDescent="0.25">
      <c r="C213" s="129"/>
      <c r="D213" s="15"/>
      <c r="E213" s="13"/>
      <c r="F213" s="13"/>
    </row>
    <row r="214" spans="3:6" ht="15" customHeight="1" x14ac:dyDescent="0.25">
      <c r="C214" s="129"/>
      <c r="D214" s="15"/>
      <c r="E214" s="13"/>
      <c r="F214" s="13"/>
    </row>
    <row r="215" spans="3:6" ht="15" customHeight="1" x14ac:dyDescent="0.25">
      <c r="C215" s="129"/>
      <c r="D215" s="15"/>
      <c r="E215" s="13"/>
      <c r="F215" s="13"/>
    </row>
    <row r="216" spans="3:6" ht="15" customHeight="1" x14ac:dyDescent="0.25">
      <c r="C216" s="129"/>
      <c r="D216" s="15"/>
      <c r="E216" s="13"/>
      <c r="F216" s="13"/>
    </row>
    <row r="217" spans="3:6" ht="15" customHeight="1" x14ac:dyDescent="0.25">
      <c r="C217" s="129"/>
      <c r="D217" s="15"/>
      <c r="E217" s="13"/>
      <c r="F217" s="13"/>
    </row>
    <row r="218" spans="3:6" ht="15" customHeight="1" x14ac:dyDescent="0.25">
      <c r="C218" s="129"/>
      <c r="D218" s="15"/>
      <c r="E218" s="13"/>
      <c r="F218" s="13"/>
    </row>
    <row r="219" spans="3:6" ht="15" customHeight="1" x14ac:dyDescent="0.25">
      <c r="C219" s="129"/>
      <c r="D219" s="15"/>
      <c r="E219" s="13"/>
      <c r="F219" s="13"/>
    </row>
    <row r="220" spans="3:6" ht="15" customHeight="1" x14ac:dyDescent="0.25">
      <c r="C220" s="129"/>
      <c r="D220" s="15"/>
      <c r="E220" s="13"/>
      <c r="F220" s="13"/>
    </row>
    <row r="221" spans="3:6" ht="15" customHeight="1" x14ac:dyDescent="0.25">
      <c r="C221" s="129"/>
      <c r="D221" s="15"/>
      <c r="E221" s="13"/>
      <c r="F221" s="13"/>
    </row>
    <row r="222" spans="3:6" ht="15" customHeight="1" x14ac:dyDescent="0.25">
      <c r="C222" s="129"/>
      <c r="D222" s="15"/>
      <c r="E222" s="13"/>
      <c r="F222" s="13"/>
    </row>
    <row r="223" spans="3:6" ht="15" customHeight="1" x14ac:dyDescent="0.25">
      <c r="C223" s="129"/>
      <c r="D223" s="15"/>
      <c r="E223" s="13"/>
      <c r="F223" s="13"/>
    </row>
    <row r="224" spans="3:6" ht="15" customHeight="1" x14ac:dyDescent="0.25">
      <c r="C224" s="129"/>
      <c r="D224" s="15"/>
      <c r="E224" s="13"/>
      <c r="F224" s="13"/>
    </row>
    <row r="225" spans="3:6" ht="15" customHeight="1" x14ac:dyDescent="0.25">
      <c r="C225" s="129"/>
      <c r="D225" s="15"/>
      <c r="E225" s="13"/>
      <c r="F225" s="13"/>
    </row>
    <row r="226" spans="3:6" ht="15" customHeight="1" x14ac:dyDescent="0.25">
      <c r="C226" s="129"/>
      <c r="D226" s="15"/>
      <c r="E226" s="13"/>
      <c r="F226" s="13"/>
    </row>
    <row r="227" spans="3:6" ht="15" customHeight="1" x14ac:dyDescent="0.25">
      <c r="C227" s="129"/>
      <c r="D227" s="15"/>
      <c r="E227" s="13"/>
      <c r="F227" s="13"/>
    </row>
    <row r="228" spans="3:6" ht="15" customHeight="1" x14ac:dyDescent="0.25">
      <c r="C228" s="129"/>
      <c r="D228" s="15"/>
      <c r="E228" s="13"/>
      <c r="F228" s="13"/>
    </row>
    <row r="229" spans="3:6" ht="15" customHeight="1" x14ac:dyDescent="0.25">
      <c r="C229" s="129"/>
      <c r="D229" s="15"/>
      <c r="E229" s="13"/>
      <c r="F229" s="13"/>
    </row>
    <row r="230" spans="3:6" ht="15" customHeight="1" x14ac:dyDescent="0.25">
      <c r="C230" s="129"/>
      <c r="D230" s="15"/>
      <c r="E230" s="13"/>
      <c r="F230" s="13"/>
    </row>
    <row r="231" spans="3:6" ht="15" customHeight="1" x14ac:dyDescent="0.25">
      <c r="C231" s="129"/>
      <c r="D231" s="15"/>
      <c r="E231" s="13"/>
      <c r="F231" s="13"/>
    </row>
    <row r="232" spans="3:6" ht="15" customHeight="1" x14ac:dyDescent="0.25">
      <c r="C232" s="129"/>
      <c r="D232" s="15"/>
      <c r="E232" s="13"/>
      <c r="F232" s="13"/>
    </row>
    <row r="233" spans="3:6" ht="15" customHeight="1" x14ac:dyDescent="0.25">
      <c r="C233" s="129"/>
      <c r="D233" s="15"/>
      <c r="E233" s="13"/>
      <c r="F233" s="13"/>
    </row>
    <row r="234" spans="3:6" ht="15" customHeight="1" x14ac:dyDescent="0.25">
      <c r="C234" s="129"/>
      <c r="D234" s="15"/>
      <c r="E234" s="13"/>
      <c r="F234" s="13"/>
    </row>
    <row r="235" spans="3:6" ht="15" customHeight="1" x14ac:dyDescent="0.25">
      <c r="C235" s="129"/>
      <c r="D235" s="15"/>
      <c r="E235" s="13"/>
      <c r="F235" s="13"/>
    </row>
    <row r="236" spans="3:6" ht="15" customHeight="1" x14ac:dyDescent="0.25">
      <c r="C236" s="129"/>
      <c r="D236" s="15"/>
      <c r="E236" s="13"/>
      <c r="F236" s="13"/>
    </row>
    <row r="237" spans="3:6" ht="15" customHeight="1" x14ac:dyDescent="0.25">
      <c r="C237" s="129"/>
      <c r="D237" s="15"/>
      <c r="E237" s="13"/>
      <c r="F237" s="13"/>
    </row>
    <row r="238" spans="3:6" ht="15" customHeight="1" x14ac:dyDescent="0.25">
      <c r="C238" s="129"/>
      <c r="D238" s="15"/>
      <c r="E238" s="13"/>
      <c r="F238" s="13"/>
    </row>
    <row r="239" spans="3:6" ht="15" customHeight="1" x14ac:dyDescent="0.25">
      <c r="C239" s="129"/>
      <c r="D239" s="15"/>
      <c r="E239" s="13"/>
      <c r="F239" s="13"/>
    </row>
    <row r="240" spans="3:6" ht="15" customHeight="1" x14ac:dyDescent="0.25">
      <c r="C240" s="129"/>
      <c r="D240" s="15"/>
      <c r="E240" s="13"/>
      <c r="F240" s="13"/>
    </row>
    <row r="241" spans="3:6" ht="15" customHeight="1" x14ac:dyDescent="0.25">
      <c r="C241" s="129"/>
      <c r="D241" s="15"/>
      <c r="E241" s="13"/>
      <c r="F241" s="13"/>
    </row>
    <row r="242" spans="3:6" ht="15" customHeight="1" x14ac:dyDescent="0.25">
      <c r="C242" s="129"/>
      <c r="D242" s="15"/>
      <c r="E242" s="13"/>
      <c r="F242" s="13"/>
    </row>
    <row r="243" spans="3:6" ht="15" customHeight="1" x14ac:dyDescent="0.25">
      <c r="C243" s="129"/>
      <c r="D243" s="15"/>
      <c r="E243" s="13"/>
      <c r="F243" s="13"/>
    </row>
    <row r="244" spans="3:6" ht="15" customHeight="1" x14ac:dyDescent="0.25">
      <c r="C244" s="129"/>
      <c r="D244" s="15"/>
      <c r="E244" s="13"/>
      <c r="F244" s="13"/>
    </row>
    <row r="245" spans="3:6" ht="15" customHeight="1" x14ac:dyDescent="0.25">
      <c r="C245" s="129"/>
      <c r="D245" s="15"/>
      <c r="E245" s="13"/>
      <c r="F245" s="13"/>
    </row>
    <row r="246" spans="3:6" ht="15" customHeight="1" x14ac:dyDescent="0.25">
      <c r="C246" s="129"/>
      <c r="D246" s="15"/>
      <c r="E246" s="13"/>
      <c r="F246" s="13"/>
    </row>
    <row r="247" spans="3:6" ht="15" customHeight="1" x14ac:dyDescent="0.25">
      <c r="C247" s="129"/>
      <c r="D247" s="15"/>
      <c r="E247" s="13"/>
      <c r="F247" s="13"/>
    </row>
    <row r="248" spans="3:6" ht="15" customHeight="1" x14ac:dyDescent="0.25">
      <c r="C248" s="129"/>
      <c r="D248" s="15"/>
      <c r="E248" s="13"/>
      <c r="F248" s="13"/>
    </row>
    <row r="249" spans="3:6" ht="15" customHeight="1" x14ac:dyDescent="0.25">
      <c r="C249" s="129"/>
      <c r="D249" s="15"/>
      <c r="E249" s="13"/>
      <c r="F249" s="13"/>
    </row>
    <row r="250" spans="3:6" ht="15" customHeight="1" x14ac:dyDescent="0.25">
      <c r="C250" s="129"/>
      <c r="D250" s="15"/>
      <c r="E250" s="13"/>
      <c r="F250" s="13"/>
    </row>
    <row r="251" spans="3:6" ht="15" customHeight="1" x14ac:dyDescent="0.25">
      <c r="C251" s="129"/>
      <c r="D251" s="15"/>
      <c r="E251" s="13"/>
      <c r="F251" s="13"/>
    </row>
    <row r="252" spans="3:6" ht="15" customHeight="1" x14ac:dyDescent="0.25">
      <c r="C252" s="129"/>
      <c r="D252" s="15"/>
      <c r="E252" s="13"/>
      <c r="F252" s="13"/>
    </row>
    <row r="253" spans="3:6" ht="15" customHeight="1" x14ac:dyDescent="0.25">
      <c r="C253" s="129"/>
      <c r="D253" s="15"/>
      <c r="E253" s="13"/>
      <c r="F253" s="13"/>
    </row>
    <row r="254" spans="3:6" ht="15" customHeight="1" x14ac:dyDescent="0.25">
      <c r="C254" s="129"/>
      <c r="D254" s="15"/>
      <c r="E254" s="13"/>
      <c r="F254" s="13"/>
    </row>
    <row r="255" spans="3:6" ht="15" customHeight="1" x14ac:dyDescent="0.25">
      <c r="C255" s="129"/>
      <c r="D255" s="15"/>
      <c r="E255" s="13"/>
      <c r="F255" s="13"/>
    </row>
    <row r="256" spans="3:6" ht="15" customHeight="1" x14ac:dyDescent="0.25">
      <c r="C256" s="129"/>
      <c r="D256" s="15"/>
      <c r="E256" s="13"/>
      <c r="F256" s="13"/>
    </row>
    <row r="257" spans="3:6" ht="15" customHeight="1" x14ac:dyDescent="0.25">
      <c r="C257" s="129"/>
      <c r="D257" s="15"/>
      <c r="E257" s="13"/>
      <c r="F257" s="13"/>
    </row>
    <row r="258" spans="3:6" ht="15" customHeight="1" x14ac:dyDescent="0.25">
      <c r="C258" s="129"/>
      <c r="D258" s="15"/>
      <c r="E258" s="13"/>
      <c r="F258" s="13"/>
    </row>
    <row r="259" spans="3:6" ht="15" customHeight="1" x14ac:dyDescent="0.25">
      <c r="C259" s="129"/>
      <c r="D259" s="15"/>
      <c r="E259" s="13"/>
      <c r="F259" s="13"/>
    </row>
    <row r="260" spans="3:6" ht="15" customHeight="1" x14ac:dyDescent="0.25">
      <c r="C260" s="129"/>
      <c r="D260" s="15"/>
      <c r="E260" s="13"/>
      <c r="F260" s="13"/>
    </row>
    <row r="261" spans="3:6" ht="15" customHeight="1" x14ac:dyDescent="0.25">
      <c r="C261" s="129"/>
      <c r="D261" s="15"/>
      <c r="E261" s="13"/>
      <c r="F261" s="13"/>
    </row>
    <row r="262" spans="3:6" ht="15" customHeight="1" x14ac:dyDescent="0.25">
      <c r="C262" s="129"/>
      <c r="D262" s="15"/>
      <c r="E262" s="13"/>
      <c r="F262" s="13"/>
    </row>
    <row r="263" spans="3:6" ht="15" customHeight="1" x14ac:dyDescent="0.25">
      <c r="C263" s="129"/>
      <c r="D263" s="15"/>
      <c r="E263" s="13"/>
      <c r="F263" s="13"/>
    </row>
    <row r="264" spans="3:6" ht="15" customHeight="1" x14ac:dyDescent="0.25">
      <c r="C264" s="129"/>
      <c r="D264" s="15"/>
      <c r="E264" s="13"/>
      <c r="F264" s="13"/>
    </row>
    <row r="265" spans="3:6" ht="15" customHeight="1" x14ac:dyDescent="0.25">
      <c r="C265" s="129"/>
      <c r="D265" s="15"/>
      <c r="E265" s="13"/>
      <c r="F265" s="13"/>
    </row>
    <row r="266" spans="3:6" ht="15" customHeight="1" x14ac:dyDescent="0.25">
      <c r="C266" s="129"/>
      <c r="D266" s="15"/>
      <c r="E266" s="13"/>
      <c r="F266" s="13"/>
    </row>
    <row r="267" spans="3:6" ht="15" customHeight="1" x14ac:dyDescent="0.25">
      <c r="C267" s="129"/>
      <c r="D267" s="15"/>
      <c r="E267" s="13"/>
      <c r="F267" s="13"/>
    </row>
    <row r="268" spans="3:6" ht="15" customHeight="1" x14ac:dyDescent="0.25">
      <c r="C268" s="129"/>
      <c r="D268" s="15"/>
      <c r="E268" s="13"/>
      <c r="F268" s="13"/>
    </row>
    <row r="269" spans="3:6" ht="15" customHeight="1" x14ac:dyDescent="0.25">
      <c r="C269" s="129"/>
      <c r="D269" s="15"/>
      <c r="E269" s="13"/>
      <c r="F269" s="13"/>
    </row>
    <row r="270" spans="3:6" ht="15" customHeight="1" x14ac:dyDescent="0.25">
      <c r="C270" s="129"/>
      <c r="D270" s="15"/>
      <c r="E270" s="13"/>
      <c r="F270" s="13"/>
    </row>
    <row r="271" spans="3:6" ht="15" customHeight="1" x14ac:dyDescent="0.25">
      <c r="C271" s="129"/>
      <c r="D271" s="15"/>
      <c r="E271" s="13"/>
      <c r="F271" s="13"/>
    </row>
    <row r="272" spans="3:6" ht="15" customHeight="1" x14ac:dyDescent="0.25">
      <c r="C272" s="129"/>
      <c r="D272" s="15"/>
      <c r="E272" s="13"/>
      <c r="F272" s="13"/>
    </row>
    <row r="273" spans="3:6" ht="15" customHeight="1" x14ac:dyDescent="0.25">
      <c r="C273" s="129"/>
      <c r="D273" s="15"/>
      <c r="E273" s="13"/>
      <c r="F273" s="13"/>
    </row>
    <row r="274" spans="3:6" ht="15" customHeight="1" x14ac:dyDescent="0.25">
      <c r="C274" s="129"/>
      <c r="D274" s="15"/>
      <c r="E274" s="13"/>
      <c r="F274" s="13"/>
    </row>
    <row r="275" spans="3:6" ht="15" customHeight="1" x14ac:dyDescent="0.25">
      <c r="C275" s="129"/>
      <c r="D275" s="15"/>
      <c r="E275" s="13"/>
      <c r="F275" s="13"/>
    </row>
    <row r="276" spans="3:6" ht="15" customHeight="1" x14ac:dyDescent="0.25">
      <c r="C276" s="129"/>
      <c r="D276" s="15"/>
      <c r="E276" s="13"/>
      <c r="F276" s="13"/>
    </row>
    <row r="277" spans="3:6" ht="15" customHeight="1" x14ac:dyDescent="0.25">
      <c r="C277" s="129"/>
      <c r="D277" s="15"/>
      <c r="E277" s="13"/>
      <c r="F277" s="13"/>
    </row>
    <row r="278" spans="3:6" ht="15" customHeight="1" x14ac:dyDescent="0.25">
      <c r="C278" s="129"/>
      <c r="D278" s="15"/>
      <c r="E278" s="13"/>
      <c r="F278" s="13"/>
    </row>
    <row r="279" spans="3:6" ht="15" customHeight="1" x14ac:dyDescent="0.25">
      <c r="C279" s="129"/>
      <c r="D279" s="15"/>
      <c r="E279" s="13"/>
      <c r="F279" s="13"/>
    </row>
    <row r="280" spans="3:6" ht="15" customHeight="1" x14ac:dyDescent="0.25">
      <c r="C280" s="129"/>
      <c r="D280" s="15"/>
      <c r="E280" s="13"/>
      <c r="F280" s="13"/>
    </row>
    <row r="281" spans="3:6" ht="15" customHeight="1" x14ac:dyDescent="0.25">
      <c r="C281" s="129"/>
      <c r="D281" s="15"/>
      <c r="E281" s="13"/>
      <c r="F281" s="13"/>
    </row>
    <row r="282" spans="3:6" ht="15" customHeight="1" x14ac:dyDescent="0.25">
      <c r="C282" s="129"/>
      <c r="D282" s="15"/>
      <c r="E282" s="13"/>
      <c r="F282" s="13"/>
    </row>
    <row r="283" spans="3:6" ht="15" customHeight="1" x14ac:dyDescent="0.25">
      <c r="C283" s="129"/>
      <c r="D283" s="15"/>
      <c r="E283" s="13"/>
      <c r="F283" s="13"/>
    </row>
    <row r="284" spans="3:6" ht="15" customHeight="1" x14ac:dyDescent="0.25">
      <c r="C284" s="129"/>
      <c r="D284" s="15"/>
      <c r="E284" s="13"/>
      <c r="F284" s="13"/>
    </row>
    <row r="285" spans="3:6" ht="15" customHeight="1" x14ac:dyDescent="0.25">
      <c r="C285" s="129"/>
      <c r="D285" s="15"/>
      <c r="E285" s="13"/>
      <c r="F285" s="13"/>
    </row>
    <row r="286" spans="3:6" ht="15" customHeight="1" x14ac:dyDescent="0.25">
      <c r="C286" s="129"/>
      <c r="D286" s="15"/>
      <c r="E286" s="13"/>
      <c r="F286" s="13"/>
    </row>
    <row r="287" spans="3:6" ht="15" customHeight="1" x14ac:dyDescent="0.25">
      <c r="C287" s="129"/>
      <c r="D287" s="15"/>
      <c r="E287" s="13"/>
      <c r="F287" s="13"/>
    </row>
    <row r="288" spans="3:6" ht="15" customHeight="1" x14ac:dyDescent="0.25">
      <c r="C288" s="129"/>
      <c r="D288" s="15"/>
      <c r="E288" s="13"/>
      <c r="F288" s="13"/>
    </row>
    <row r="289" spans="3:6" ht="15" customHeight="1" x14ac:dyDescent="0.25">
      <c r="C289" s="129"/>
      <c r="D289" s="15"/>
      <c r="E289" s="13"/>
      <c r="F289" s="13"/>
    </row>
    <row r="290" spans="3:6" ht="15" customHeight="1" x14ac:dyDescent="0.25">
      <c r="C290" s="129"/>
      <c r="D290" s="15"/>
      <c r="E290" s="13"/>
      <c r="F290" s="13"/>
    </row>
    <row r="291" spans="3:6" ht="15" customHeight="1" x14ac:dyDescent="0.25">
      <c r="C291" s="129"/>
      <c r="D291" s="15"/>
      <c r="E291" s="13"/>
      <c r="F291" s="13"/>
    </row>
    <row r="292" spans="3:6" ht="15" customHeight="1" x14ac:dyDescent="0.25">
      <c r="C292" s="129"/>
      <c r="D292" s="15"/>
      <c r="E292" s="13"/>
      <c r="F292" s="13"/>
    </row>
    <row r="293" spans="3:6" ht="15" customHeight="1" x14ac:dyDescent="0.25">
      <c r="C293" s="129"/>
      <c r="D293" s="15"/>
      <c r="E293" s="13"/>
      <c r="F293" s="13"/>
    </row>
    <row r="294" spans="3:6" ht="15" customHeight="1" x14ac:dyDescent="0.25">
      <c r="C294" s="129"/>
      <c r="D294" s="15"/>
      <c r="E294" s="13"/>
      <c r="F294" s="13"/>
    </row>
    <row r="295" spans="3:6" ht="15" customHeight="1" x14ac:dyDescent="0.25">
      <c r="C295" s="129"/>
      <c r="D295" s="15"/>
      <c r="E295" s="13"/>
      <c r="F295" s="13"/>
    </row>
    <row r="296" spans="3:6" ht="15" customHeight="1" x14ac:dyDescent="0.25">
      <c r="C296" s="129"/>
      <c r="D296" s="15"/>
      <c r="E296" s="13"/>
      <c r="F296" s="13"/>
    </row>
    <row r="297" spans="3:6" ht="15" customHeight="1" x14ac:dyDescent="0.25">
      <c r="C297" s="129"/>
      <c r="D297" s="15"/>
      <c r="E297" s="13"/>
      <c r="F297" s="13"/>
    </row>
    <row r="298" spans="3:6" ht="15" customHeight="1" x14ac:dyDescent="0.25">
      <c r="C298" s="129"/>
      <c r="D298" s="15"/>
      <c r="E298" s="13"/>
      <c r="F298" s="13"/>
    </row>
    <row r="299" spans="3:6" ht="15" customHeight="1" x14ac:dyDescent="0.25">
      <c r="C299" s="129"/>
      <c r="D299" s="15"/>
      <c r="E299" s="13"/>
      <c r="F299" s="13"/>
    </row>
    <row r="300" spans="3:6" ht="15" customHeight="1" x14ac:dyDescent="0.25">
      <c r="C300" s="129"/>
      <c r="D300" s="15"/>
      <c r="E300" s="13"/>
      <c r="F300" s="13"/>
    </row>
    <row r="301" spans="3:6" ht="15" customHeight="1" x14ac:dyDescent="0.25">
      <c r="C301" s="129"/>
      <c r="D301" s="15"/>
      <c r="E301" s="13"/>
      <c r="F301" s="13"/>
    </row>
    <row r="302" spans="3:6" ht="15" customHeight="1" x14ac:dyDescent="0.25">
      <c r="C302" s="129"/>
      <c r="D302" s="15"/>
      <c r="E302" s="13"/>
      <c r="F302" s="13"/>
    </row>
    <row r="303" spans="3:6" ht="15" customHeight="1" x14ac:dyDescent="0.25">
      <c r="C303" s="129"/>
      <c r="D303" s="15"/>
      <c r="E303" s="13"/>
      <c r="F303" s="13"/>
    </row>
    <row r="304" spans="3:6" ht="15" customHeight="1" x14ac:dyDescent="0.25">
      <c r="C304" s="129"/>
      <c r="D304" s="15"/>
      <c r="E304" s="13"/>
      <c r="F304" s="13"/>
    </row>
    <row r="305" spans="3:6" ht="15" customHeight="1" x14ac:dyDescent="0.25">
      <c r="C305" s="129"/>
      <c r="D305" s="15"/>
      <c r="E305" s="13"/>
      <c r="F305" s="13"/>
    </row>
    <row r="306" spans="3:6" ht="15" customHeight="1" x14ac:dyDescent="0.25">
      <c r="C306" s="129"/>
      <c r="D306" s="15"/>
      <c r="E306" s="13"/>
      <c r="F306" s="13"/>
    </row>
    <row r="307" spans="3:6" ht="15" customHeight="1" x14ac:dyDescent="0.25">
      <c r="C307" s="129"/>
      <c r="D307" s="15"/>
      <c r="E307" s="13"/>
      <c r="F307" s="13"/>
    </row>
    <row r="308" spans="3:6" ht="15" customHeight="1" x14ac:dyDescent="0.25">
      <c r="C308" s="129"/>
      <c r="D308" s="15"/>
      <c r="E308" s="13"/>
      <c r="F308" s="13"/>
    </row>
    <row r="309" spans="3:6" ht="15" customHeight="1" x14ac:dyDescent="0.25">
      <c r="C309" s="129"/>
      <c r="D309" s="15"/>
      <c r="E309" s="13"/>
      <c r="F309" s="13"/>
    </row>
    <row r="310" spans="3:6" ht="15" customHeight="1" x14ac:dyDescent="0.25">
      <c r="C310" s="129"/>
      <c r="D310" s="15"/>
      <c r="E310" s="13"/>
      <c r="F310" s="13"/>
    </row>
    <row r="311" spans="3:6" ht="15" customHeight="1" x14ac:dyDescent="0.25">
      <c r="C311" s="129"/>
      <c r="D311" s="15"/>
      <c r="E311" s="13"/>
      <c r="F311" s="13"/>
    </row>
    <row r="312" spans="3:6" ht="15" customHeight="1" x14ac:dyDescent="0.25">
      <c r="C312" s="129"/>
      <c r="D312" s="15"/>
      <c r="E312" s="13"/>
      <c r="F312" s="13"/>
    </row>
    <row r="313" spans="3:6" ht="15" customHeight="1" x14ac:dyDescent="0.25">
      <c r="C313" s="129"/>
      <c r="D313" s="15"/>
      <c r="E313" s="13"/>
      <c r="F313" s="13"/>
    </row>
    <row r="314" spans="3:6" ht="15" customHeight="1" x14ac:dyDescent="0.25">
      <c r="C314" s="129"/>
      <c r="D314" s="15"/>
      <c r="E314" s="13"/>
      <c r="F314" s="13"/>
    </row>
    <row r="315" spans="3:6" ht="15" customHeight="1" x14ac:dyDescent="0.25">
      <c r="C315" s="129"/>
      <c r="D315" s="15"/>
      <c r="E315" s="13"/>
      <c r="F315" s="13"/>
    </row>
    <row r="316" spans="3:6" ht="15" customHeight="1" x14ac:dyDescent="0.25">
      <c r="C316" s="129"/>
      <c r="D316" s="15"/>
      <c r="E316" s="13"/>
      <c r="F316" s="13"/>
    </row>
    <row r="317" spans="3:6" ht="15" customHeight="1" x14ac:dyDescent="0.25">
      <c r="C317" s="129"/>
      <c r="D317" s="15"/>
      <c r="E317" s="13"/>
      <c r="F317" s="13"/>
    </row>
    <row r="318" spans="3:6" ht="15" customHeight="1" x14ac:dyDescent="0.25">
      <c r="C318" s="129"/>
      <c r="D318" s="15"/>
      <c r="E318" s="13"/>
      <c r="F318" s="13"/>
    </row>
    <row r="319" spans="3:6" ht="15" customHeight="1" x14ac:dyDescent="0.25">
      <c r="C319" s="129"/>
      <c r="D319" s="15"/>
      <c r="E319" s="13"/>
      <c r="F319" s="13"/>
    </row>
    <row r="320" spans="3:6" ht="15" customHeight="1" x14ac:dyDescent="0.25">
      <c r="C320" s="129"/>
      <c r="D320" s="15"/>
      <c r="E320" s="13"/>
      <c r="F320" s="13"/>
    </row>
    <row r="321" spans="3:6" ht="15" customHeight="1" x14ac:dyDescent="0.25">
      <c r="C321" s="129"/>
      <c r="D321" s="15"/>
      <c r="E321" s="13"/>
      <c r="F321" s="13"/>
    </row>
    <row r="322" spans="3:6" ht="15" customHeight="1" x14ac:dyDescent="0.25">
      <c r="C322" s="129"/>
      <c r="D322" s="15"/>
      <c r="E322" s="13"/>
      <c r="F322" s="13"/>
    </row>
    <row r="323" spans="3:6" ht="15" customHeight="1" x14ac:dyDescent="0.25">
      <c r="C323" s="129"/>
      <c r="D323" s="15"/>
      <c r="E323" s="13"/>
      <c r="F323" s="13"/>
    </row>
    <row r="324" spans="3:6" ht="15" customHeight="1" x14ac:dyDescent="0.25">
      <c r="C324" s="129"/>
      <c r="D324" s="15"/>
      <c r="E324" s="13"/>
      <c r="F324" s="13"/>
    </row>
    <row r="325" spans="3:6" ht="15" customHeight="1" x14ac:dyDescent="0.25">
      <c r="C325" s="129"/>
      <c r="D325" s="15"/>
      <c r="E325" s="13"/>
      <c r="F325" s="13"/>
    </row>
    <row r="326" spans="3:6" ht="15" customHeight="1" x14ac:dyDescent="0.25">
      <c r="C326" s="129"/>
      <c r="D326" s="15"/>
      <c r="E326" s="13"/>
      <c r="F326" s="13"/>
    </row>
    <row r="327" spans="3:6" ht="15" customHeight="1" x14ac:dyDescent="0.25">
      <c r="C327" s="129"/>
      <c r="D327" s="15"/>
      <c r="E327" s="13"/>
      <c r="F327" s="13"/>
    </row>
    <row r="328" spans="3:6" ht="15" customHeight="1" x14ac:dyDescent="0.25">
      <c r="C328" s="129"/>
      <c r="D328" s="15"/>
      <c r="E328" s="13"/>
      <c r="F328" s="13"/>
    </row>
    <row r="329" spans="3:6" ht="15" customHeight="1" x14ac:dyDescent="0.25">
      <c r="C329" s="129"/>
      <c r="D329" s="15"/>
      <c r="E329" s="13"/>
      <c r="F329" s="13"/>
    </row>
    <row r="330" spans="3:6" ht="15" customHeight="1" x14ac:dyDescent="0.25">
      <c r="C330" s="129"/>
      <c r="D330" s="15"/>
      <c r="E330" s="13"/>
      <c r="F330" s="13"/>
    </row>
    <row r="331" spans="3:6" ht="15" customHeight="1" x14ac:dyDescent="0.25">
      <c r="C331" s="129"/>
      <c r="D331" s="15"/>
      <c r="E331" s="13"/>
      <c r="F331" s="13"/>
    </row>
    <row r="332" spans="3:6" ht="15" customHeight="1" x14ac:dyDescent="0.25">
      <c r="C332" s="129"/>
      <c r="D332" s="15"/>
      <c r="E332" s="13"/>
      <c r="F332" s="13"/>
    </row>
    <row r="333" spans="3:6" ht="15" customHeight="1" x14ac:dyDescent="0.25">
      <c r="C333" s="129"/>
      <c r="D333" s="15"/>
      <c r="E333" s="13"/>
      <c r="F333" s="13"/>
    </row>
    <row r="334" spans="3:6" ht="15" customHeight="1" x14ac:dyDescent="0.25">
      <c r="C334" s="129"/>
      <c r="D334" s="15"/>
      <c r="E334" s="13"/>
      <c r="F334" s="13"/>
    </row>
    <row r="335" spans="3:6" ht="15" customHeight="1" x14ac:dyDescent="0.25">
      <c r="C335" s="129"/>
      <c r="D335" s="15"/>
      <c r="E335" s="13"/>
      <c r="F335" s="13"/>
    </row>
    <row r="336" spans="3:6" ht="15" customHeight="1" x14ac:dyDescent="0.25">
      <c r="C336" s="129"/>
      <c r="D336" s="15"/>
      <c r="E336" s="13"/>
      <c r="F336" s="13"/>
    </row>
    <row r="337" spans="3:6" ht="15" customHeight="1" x14ac:dyDescent="0.25">
      <c r="C337" s="129"/>
      <c r="D337" s="15"/>
      <c r="E337" s="13"/>
      <c r="F337" s="13"/>
    </row>
    <row r="338" spans="3:6" ht="15" customHeight="1" x14ac:dyDescent="0.25">
      <c r="C338" s="129"/>
      <c r="D338" s="15"/>
      <c r="E338" s="13"/>
      <c r="F338" s="13"/>
    </row>
    <row r="339" spans="3:6" ht="15" customHeight="1" x14ac:dyDescent="0.25">
      <c r="C339" s="129"/>
      <c r="D339" s="15"/>
      <c r="E339" s="13"/>
      <c r="F339" s="13"/>
    </row>
    <row r="340" spans="3:6" ht="15" customHeight="1" x14ac:dyDescent="0.25">
      <c r="C340" s="129"/>
      <c r="D340" s="15"/>
      <c r="E340" s="13"/>
      <c r="F340" s="13"/>
    </row>
    <row r="341" spans="3:6" ht="15" customHeight="1" x14ac:dyDescent="0.25">
      <c r="C341" s="129"/>
      <c r="D341" s="15"/>
      <c r="E341" s="13"/>
      <c r="F341" s="13"/>
    </row>
    <row r="342" spans="3:6" ht="15" customHeight="1" x14ac:dyDescent="0.25">
      <c r="C342" s="129"/>
      <c r="D342" s="15"/>
      <c r="E342" s="13"/>
      <c r="F342" s="13"/>
    </row>
    <row r="343" spans="3:6" ht="15" customHeight="1" x14ac:dyDescent="0.25">
      <c r="C343" s="129"/>
      <c r="D343" s="15"/>
      <c r="E343" s="13"/>
      <c r="F343" s="13"/>
    </row>
    <row r="344" spans="3:6" ht="15" customHeight="1" x14ac:dyDescent="0.25">
      <c r="C344" s="129"/>
      <c r="D344" s="15"/>
      <c r="E344" s="13"/>
      <c r="F344" s="13"/>
    </row>
    <row r="345" spans="3:6" ht="15" customHeight="1" x14ac:dyDescent="0.25">
      <c r="C345" s="129"/>
      <c r="D345" s="15"/>
      <c r="E345" s="13"/>
      <c r="F345" s="13"/>
    </row>
    <row r="346" spans="3:6" ht="15" customHeight="1" x14ac:dyDescent="0.25">
      <c r="C346" s="129"/>
      <c r="D346" s="15"/>
      <c r="E346" s="13"/>
      <c r="F346" s="13"/>
    </row>
    <row r="347" spans="3:6" ht="15" customHeight="1" x14ac:dyDescent="0.25">
      <c r="C347" s="129"/>
      <c r="D347" s="15"/>
      <c r="E347" s="13"/>
      <c r="F347" s="13"/>
    </row>
    <row r="348" spans="3:6" ht="15" customHeight="1" x14ac:dyDescent="0.25">
      <c r="C348" s="129"/>
      <c r="D348" s="15"/>
      <c r="E348" s="13"/>
      <c r="F348" s="13"/>
    </row>
    <row r="349" spans="3:6" ht="15" customHeight="1" x14ac:dyDescent="0.25">
      <c r="C349" s="129"/>
      <c r="D349" s="15"/>
      <c r="E349" s="13"/>
      <c r="F349" s="13"/>
    </row>
    <row r="350" spans="3:6" ht="15" customHeight="1" x14ac:dyDescent="0.25">
      <c r="C350" s="129"/>
      <c r="D350" s="15"/>
      <c r="E350" s="13"/>
      <c r="F350" s="13"/>
    </row>
    <row r="351" spans="3:6" ht="15" customHeight="1" x14ac:dyDescent="0.25">
      <c r="C351" s="129"/>
      <c r="D351" s="15"/>
      <c r="E351" s="13"/>
      <c r="F351" s="13"/>
    </row>
    <row r="352" spans="3:6" ht="15" customHeight="1" x14ac:dyDescent="0.25">
      <c r="C352" s="129"/>
      <c r="D352" s="15"/>
      <c r="E352" s="13"/>
      <c r="F352" s="13"/>
    </row>
    <row r="353" spans="3:6" ht="15" customHeight="1" x14ac:dyDescent="0.25">
      <c r="C353" s="129"/>
      <c r="D353" s="15"/>
      <c r="E353" s="13"/>
      <c r="F353" s="13"/>
    </row>
    <row r="354" spans="3:6" ht="15" customHeight="1" x14ac:dyDescent="0.25">
      <c r="C354" s="129"/>
      <c r="D354" s="15"/>
      <c r="E354" s="13"/>
      <c r="F354" s="13"/>
    </row>
    <row r="355" spans="3:6" ht="15" customHeight="1" x14ac:dyDescent="0.25">
      <c r="C355" s="129"/>
      <c r="D355" s="15"/>
      <c r="E355" s="13"/>
      <c r="F355" s="13"/>
    </row>
    <row r="356" spans="3:6" ht="15" customHeight="1" x14ac:dyDescent="0.25">
      <c r="C356" s="129"/>
      <c r="D356" s="15"/>
      <c r="E356" s="13"/>
      <c r="F356" s="13"/>
    </row>
    <row r="357" spans="3:6" ht="15" customHeight="1" x14ac:dyDescent="0.25">
      <c r="C357" s="129"/>
      <c r="D357" s="15"/>
      <c r="E357" s="13"/>
      <c r="F357" s="13"/>
    </row>
    <row r="358" spans="3:6" ht="15" customHeight="1" x14ac:dyDescent="0.25">
      <c r="C358" s="129"/>
      <c r="D358" s="15"/>
      <c r="E358" s="13"/>
      <c r="F358" s="13"/>
    </row>
    <row r="359" spans="3:6" ht="15" customHeight="1" x14ac:dyDescent="0.25">
      <c r="C359" s="129"/>
      <c r="D359" s="15"/>
      <c r="E359" s="13"/>
      <c r="F359" s="13"/>
    </row>
    <row r="360" spans="3:6" ht="15" customHeight="1" x14ac:dyDescent="0.25">
      <c r="C360" s="129"/>
      <c r="D360" s="15"/>
      <c r="E360" s="13"/>
      <c r="F360" s="13"/>
    </row>
    <row r="361" spans="3:6" ht="15" customHeight="1" x14ac:dyDescent="0.25">
      <c r="C361" s="129"/>
      <c r="D361" s="15"/>
      <c r="E361" s="13"/>
      <c r="F361" s="13"/>
    </row>
    <row r="362" spans="3:6" ht="15" customHeight="1" x14ac:dyDescent="0.25">
      <c r="C362" s="129"/>
      <c r="D362" s="15"/>
      <c r="E362" s="13"/>
      <c r="F362" s="13"/>
    </row>
    <row r="363" spans="3:6" ht="15" customHeight="1" x14ac:dyDescent="0.25">
      <c r="C363" s="129"/>
      <c r="D363" s="15"/>
      <c r="E363" s="13"/>
      <c r="F363" s="13"/>
    </row>
    <row r="364" spans="3:6" ht="15" customHeight="1" x14ac:dyDescent="0.25">
      <c r="C364" s="129"/>
      <c r="D364" s="15"/>
      <c r="E364" s="13"/>
      <c r="F364" s="13"/>
    </row>
    <row r="365" spans="3:6" ht="15" customHeight="1" x14ac:dyDescent="0.25">
      <c r="C365" s="129"/>
      <c r="D365" s="15"/>
      <c r="E365" s="13"/>
      <c r="F365" s="13"/>
    </row>
    <row r="366" spans="3:6" ht="15" customHeight="1" x14ac:dyDescent="0.25">
      <c r="C366" s="129"/>
      <c r="D366" s="15"/>
      <c r="E366" s="13"/>
      <c r="F366" s="13"/>
    </row>
    <row r="367" spans="3:6" ht="15" customHeight="1" x14ac:dyDescent="0.25">
      <c r="C367" s="129"/>
      <c r="D367" s="15"/>
      <c r="E367" s="13"/>
      <c r="F367" s="13"/>
    </row>
    <row r="368" spans="3:6" ht="15" customHeight="1" x14ac:dyDescent="0.25">
      <c r="C368" s="129"/>
      <c r="D368" s="15"/>
      <c r="E368" s="13"/>
      <c r="F368" s="13"/>
    </row>
    <row r="369" spans="3:6" ht="15" customHeight="1" x14ac:dyDescent="0.25">
      <c r="C369" s="129"/>
      <c r="D369" s="15"/>
      <c r="E369" s="13"/>
      <c r="F369" s="13"/>
    </row>
    <row r="370" spans="3:6" ht="15" customHeight="1" x14ac:dyDescent="0.25">
      <c r="C370" s="129"/>
      <c r="D370" s="15"/>
      <c r="E370" s="13"/>
      <c r="F370" s="13"/>
    </row>
    <row r="371" spans="3:6" ht="15" customHeight="1" x14ac:dyDescent="0.25">
      <c r="C371" s="129"/>
      <c r="D371" s="15"/>
      <c r="E371" s="13"/>
      <c r="F371" s="13"/>
    </row>
    <row r="372" spans="3:6" ht="15" customHeight="1" x14ac:dyDescent="0.25">
      <c r="C372" s="129"/>
      <c r="D372" s="15"/>
      <c r="E372" s="13"/>
      <c r="F372" s="13"/>
    </row>
    <row r="373" spans="3:6" ht="15" customHeight="1" x14ac:dyDescent="0.25">
      <c r="C373" s="129"/>
      <c r="D373" s="15"/>
      <c r="E373" s="13"/>
      <c r="F373" s="13"/>
    </row>
    <row r="374" spans="3:6" ht="15" customHeight="1" x14ac:dyDescent="0.25">
      <c r="C374" s="129"/>
      <c r="D374" s="15"/>
      <c r="E374" s="13"/>
      <c r="F374" s="13"/>
    </row>
    <row r="375" spans="3:6" ht="15" customHeight="1" x14ac:dyDescent="0.25">
      <c r="C375" s="129"/>
      <c r="D375" s="15"/>
      <c r="E375" s="13"/>
      <c r="F375" s="13"/>
    </row>
    <row r="376" spans="3:6" ht="15" customHeight="1" x14ac:dyDescent="0.25">
      <c r="C376" s="129"/>
      <c r="D376" s="15"/>
      <c r="E376" s="13"/>
      <c r="F376" s="13"/>
    </row>
    <row r="377" spans="3:6" ht="15" customHeight="1" x14ac:dyDescent="0.25">
      <c r="C377" s="129"/>
      <c r="D377" s="15"/>
      <c r="E377" s="13"/>
      <c r="F377" s="13"/>
    </row>
    <row r="378" spans="3:6" ht="15" customHeight="1" x14ac:dyDescent="0.25">
      <c r="C378" s="129"/>
      <c r="D378" s="15"/>
      <c r="E378" s="13"/>
      <c r="F378" s="13"/>
    </row>
    <row r="379" spans="3:6" ht="15" customHeight="1" x14ac:dyDescent="0.25">
      <c r="C379" s="129"/>
      <c r="D379" s="15"/>
      <c r="E379" s="13"/>
      <c r="F379" s="13"/>
    </row>
    <row r="380" spans="3:6" ht="15" customHeight="1" x14ac:dyDescent="0.25">
      <c r="C380" s="129"/>
      <c r="D380" s="15"/>
      <c r="E380" s="13"/>
      <c r="F380" s="13"/>
    </row>
    <row r="381" spans="3:6" ht="15" customHeight="1" x14ac:dyDescent="0.25">
      <c r="C381" s="129"/>
      <c r="D381" s="15"/>
      <c r="E381" s="13"/>
      <c r="F381" s="13"/>
    </row>
    <row r="382" spans="3:6" ht="15" customHeight="1" x14ac:dyDescent="0.25">
      <c r="C382" s="129"/>
      <c r="D382" s="15"/>
      <c r="E382" s="13"/>
      <c r="F382" s="13"/>
    </row>
    <row r="383" spans="3:6" ht="15" customHeight="1" x14ac:dyDescent="0.25">
      <c r="C383" s="129"/>
      <c r="D383" s="15"/>
      <c r="E383" s="13"/>
      <c r="F383" s="13"/>
    </row>
    <row r="384" spans="3:6" ht="15" customHeight="1" x14ac:dyDescent="0.25">
      <c r="C384" s="129"/>
      <c r="D384" s="15"/>
      <c r="E384" s="13"/>
      <c r="F384" s="13"/>
    </row>
    <row r="385" spans="3:6" ht="15" customHeight="1" x14ac:dyDescent="0.25">
      <c r="C385" s="129"/>
      <c r="D385" s="15"/>
      <c r="E385" s="13"/>
      <c r="F385" s="13"/>
    </row>
    <row r="386" spans="3:6" ht="15" customHeight="1" x14ac:dyDescent="0.25">
      <c r="C386" s="129"/>
      <c r="D386" s="15"/>
      <c r="E386" s="13"/>
      <c r="F386" s="13"/>
    </row>
    <row r="387" spans="3:6" ht="15" customHeight="1" x14ac:dyDescent="0.25">
      <c r="C387" s="129"/>
      <c r="D387" s="15"/>
      <c r="E387" s="13"/>
      <c r="F387" s="13"/>
    </row>
    <row r="388" spans="3:6" ht="15" customHeight="1" x14ac:dyDescent="0.25">
      <c r="C388" s="129"/>
      <c r="D388" s="15"/>
      <c r="E388" s="13"/>
      <c r="F388" s="13"/>
    </row>
    <row r="389" spans="3:6" ht="15" customHeight="1" x14ac:dyDescent="0.25">
      <c r="C389" s="129"/>
      <c r="D389" s="15"/>
      <c r="E389" s="13"/>
      <c r="F389" s="13"/>
    </row>
    <row r="390" spans="3:6" ht="15" customHeight="1" x14ac:dyDescent="0.25">
      <c r="C390" s="129"/>
      <c r="D390" s="15"/>
      <c r="E390" s="13"/>
      <c r="F390" s="13"/>
    </row>
    <row r="391" spans="3:6" ht="15" customHeight="1" x14ac:dyDescent="0.25">
      <c r="C391" s="129"/>
      <c r="D391" s="15"/>
      <c r="E391" s="13"/>
      <c r="F391" s="13"/>
    </row>
    <row r="392" spans="3:6" ht="15" customHeight="1" x14ac:dyDescent="0.25">
      <c r="C392" s="129"/>
      <c r="D392" s="15"/>
      <c r="E392" s="13"/>
      <c r="F392" s="13"/>
    </row>
    <row r="393" spans="3:6" ht="15" customHeight="1" x14ac:dyDescent="0.25">
      <c r="C393" s="129"/>
      <c r="D393" s="15"/>
      <c r="E393" s="13"/>
      <c r="F393" s="13"/>
    </row>
    <row r="394" spans="3:6" ht="15" customHeight="1" x14ac:dyDescent="0.25">
      <c r="C394" s="129"/>
      <c r="D394" s="15"/>
      <c r="E394" s="13"/>
      <c r="F394" s="13"/>
    </row>
    <row r="395" spans="3:6" ht="15" customHeight="1" x14ac:dyDescent="0.25">
      <c r="C395" s="129"/>
      <c r="D395" s="15"/>
      <c r="E395" s="13"/>
      <c r="F395" s="13"/>
    </row>
    <row r="396" spans="3:6" ht="15" customHeight="1" x14ac:dyDescent="0.25">
      <c r="C396" s="129"/>
      <c r="D396" s="15"/>
      <c r="E396" s="13"/>
      <c r="F396" s="13"/>
    </row>
    <row r="397" spans="3:6" ht="15" customHeight="1" x14ac:dyDescent="0.25">
      <c r="C397" s="129"/>
      <c r="D397" s="15"/>
      <c r="E397" s="13"/>
      <c r="F397" s="13"/>
    </row>
    <row r="398" spans="3:6" ht="15" customHeight="1" x14ac:dyDescent="0.25">
      <c r="C398" s="129"/>
      <c r="D398" s="15"/>
      <c r="E398" s="13"/>
      <c r="F398" s="13"/>
    </row>
    <row r="399" spans="3:6" ht="15" customHeight="1" x14ac:dyDescent="0.25">
      <c r="C399" s="129"/>
      <c r="D399" s="15"/>
      <c r="E399" s="13"/>
      <c r="F399" s="13"/>
    </row>
    <row r="400" spans="3:6" ht="15" customHeight="1" x14ac:dyDescent="0.25">
      <c r="C400" s="129"/>
      <c r="D400" s="15"/>
      <c r="E400" s="13"/>
      <c r="F400" s="13"/>
    </row>
    <row r="401" spans="3:6" ht="15" customHeight="1" x14ac:dyDescent="0.25">
      <c r="C401" s="129"/>
      <c r="D401" s="15"/>
      <c r="E401" s="13"/>
      <c r="F401" s="13"/>
    </row>
    <row r="402" spans="3:6" ht="15" customHeight="1" x14ac:dyDescent="0.25">
      <c r="C402" s="129"/>
      <c r="D402" s="15"/>
      <c r="E402" s="13"/>
      <c r="F402" s="13"/>
    </row>
    <row r="403" spans="3:6" ht="15" customHeight="1" x14ac:dyDescent="0.25">
      <c r="C403" s="129"/>
      <c r="D403" s="15"/>
      <c r="E403" s="13"/>
      <c r="F403" s="13"/>
    </row>
    <row r="404" spans="3:6" ht="15" customHeight="1" x14ac:dyDescent="0.25">
      <c r="C404" s="129"/>
      <c r="D404" s="15"/>
      <c r="E404" s="13"/>
      <c r="F404" s="13"/>
    </row>
    <row r="405" spans="3:6" ht="15" customHeight="1" x14ac:dyDescent="0.25">
      <c r="C405" s="129"/>
      <c r="D405" s="15"/>
      <c r="E405" s="13"/>
      <c r="F405" s="13"/>
    </row>
    <row r="406" spans="3:6" ht="15" customHeight="1" x14ac:dyDescent="0.25">
      <c r="C406" s="129"/>
      <c r="D406" s="15"/>
      <c r="E406" s="13"/>
      <c r="F406" s="13"/>
    </row>
    <row r="407" spans="3:6" ht="15" customHeight="1" x14ac:dyDescent="0.25">
      <c r="C407" s="129"/>
      <c r="D407" s="15"/>
      <c r="E407" s="13"/>
      <c r="F407" s="13"/>
    </row>
    <row r="408" spans="3:6" ht="15" customHeight="1" x14ac:dyDescent="0.25">
      <c r="C408" s="129"/>
      <c r="D408" s="15"/>
      <c r="E408" s="13"/>
      <c r="F408" s="13"/>
    </row>
    <row r="409" spans="3:6" ht="15" customHeight="1" x14ac:dyDescent="0.25">
      <c r="C409" s="129"/>
      <c r="D409" s="15"/>
      <c r="E409" s="13"/>
      <c r="F409" s="13"/>
    </row>
    <row r="410" spans="3:6" ht="15" customHeight="1" x14ac:dyDescent="0.25">
      <c r="C410" s="129"/>
      <c r="D410" s="15"/>
      <c r="E410" s="13"/>
      <c r="F410" s="13"/>
    </row>
    <row r="411" spans="3:6" ht="15" customHeight="1" x14ac:dyDescent="0.25">
      <c r="C411" s="129"/>
      <c r="D411" s="15"/>
      <c r="E411" s="13"/>
      <c r="F411" s="13"/>
    </row>
    <row r="412" spans="3:6" ht="15" customHeight="1" x14ac:dyDescent="0.25">
      <c r="C412" s="129"/>
      <c r="D412" s="15"/>
      <c r="E412" s="13"/>
      <c r="F412" s="13"/>
    </row>
    <row r="413" spans="3:6" ht="15" customHeight="1" x14ac:dyDescent="0.25">
      <c r="C413" s="129"/>
      <c r="D413" s="15"/>
      <c r="E413" s="13"/>
      <c r="F413" s="13"/>
    </row>
    <row r="414" spans="3:6" ht="15" customHeight="1" x14ac:dyDescent="0.25">
      <c r="C414" s="129"/>
      <c r="D414" s="15"/>
      <c r="E414" s="13"/>
      <c r="F414" s="13"/>
    </row>
    <row r="415" spans="3:6" ht="15" customHeight="1" x14ac:dyDescent="0.25">
      <c r="C415" s="129"/>
      <c r="D415" s="15"/>
      <c r="E415" s="13"/>
      <c r="F415" s="13"/>
    </row>
    <row r="416" spans="3:6" ht="15" customHeight="1" x14ac:dyDescent="0.25">
      <c r="C416" s="129"/>
      <c r="D416" s="15"/>
      <c r="E416" s="13"/>
      <c r="F416" s="13"/>
    </row>
    <row r="417" spans="3:6" ht="15" customHeight="1" x14ac:dyDescent="0.25">
      <c r="C417" s="129"/>
      <c r="D417" s="15"/>
      <c r="E417" s="13"/>
      <c r="F417" s="13"/>
    </row>
    <row r="418" spans="3:6" ht="15" customHeight="1" x14ac:dyDescent="0.25">
      <c r="C418" s="129"/>
      <c r="D418" s="15"/>
      <c r="E418" s="13"/>
      <c r="F418" s="13"/>
    </row>
    <row r="419" spans="3:6" ht="15" customHeight="1" x14ac:dyDescent="0.25">
      <c r="C419" s="129"/>
      <c r="D419" s="15"/>
      <c r="E419" s="13"/>
      <c r="F419" s="13"/>
    </row>
    <row r="420" spans="3:6" ht="15" customHeight="1" x14ac:dyDescent="0.25">
      <c r="C420" s="129"/>
      <c r="D420" s="15"/>
      <c r="E420" s="13"/>
      <c r="F420" s="13"/>
    </row>
    <row r="421" spans="3:6" ht="15" customHeight="1" x14ac:dyDescent="0.25">
      <c r="C421" s="129"/>
      <c r="D421" s="15"/>
      <c r="E421" s="13"/>
      <c r="F421" s="13"/>
    </row>
    <row r="422" spans="3:6" ht="15" customHeight="1" x14ac:dyDescent="0.25">
      <c r="C422" s="129"/>
      <c r="D422" s="15"/>
      <c r="E422" s="13"/>
      <c r="F422" s="13"/>
    </row>
    <row r="423" spans="3:6" ht="15" customHeight="1" x14ac:dyDescent="0.25">
      <c r="C423" s="129"/>
      <c r="D423" s="15"/>
      <c r="E423" s="13"/>
      <c r="F423" s="13"/>
    </row>
    <row r="424" spans="3:6" ht="15" customHeight="1" x14ac:dyDescent="0.25">
      <c r="C424" s="129"/>
      <c r="D424" s="15"/>
      <c r="E424" s="13"/>
      <c r="F424" s="13"/>
    </row>
    <row r="425" spans="3:6" ht="15" customHeight="1" x14ac:dyDescent="0.25">
      <c r="C425" s="129"/>
      <c r="D425" s="15"/>
      <c r="E425" s="13"/>
      <c r="F425" s="13"/>
    </row>
    <row r="426" spans="3:6" ht="15" customHeight="1" x14ac:dyDescent="0.25">
      <c r="C426" s="129"/>
      <c r="D426" s="15"/>
      <c r="E426" s="13"/>
      <c r="F426" s="13"/>
    </row>
    <row r="427" spans="3:6" ht="15" customHeight="1" x14ac:dyDescent="0.25">
      <c r="C427" s="129"/>
      <c r="D427" s="15"/>
      <c r="E427" s="13"/>
      <c r="F427" s="13"/>
    </row>
    <row r="428" spans="3:6" ht="15" customHeight="1" x14ac:dyDescent="0.25">
      <c r="C428" s="129"/>
      <c r="D428" s="15"/>
      <c r="E428" s="13"/>
      <c r="F428" s="13"/>
    </row>
    <row r="429" spans="3:6" ht="15" customHeight="1" x14ac:dyDescent="0.25">
      <c r="C429" s="129"/>
      <c r="D429" s="15"/>
      <c r="E429" s="13"/>
      <c r="F429" s="13"/>
    </row>
    <row r="430" spans="3:6" ht="15" customHeight="1" x14ac:dyDescent="0.25">
      <c r="C430" s="129"/>
      <c r="D430" s="15"/>
      <c r="E430" s="13"/>
      <c r="F430" s="13"/>
    </row>
    <row r="431" spans="3:6" ht="15" customHeight="1" x14ac:dyDescent="0.25">
      <c r="C431" s="129"/>
      <c r="D431" s="15"/>
      <c r="E431" s="13"/>
      <c r="F431" s="13"/>
    </row>
    <row r="432" spans="3:6" ht="15" customHeight="1" x14ac:dyDescent="0.25">
      <c r="C432" s="129"/>
      <c r="D432" s="15"/>
      <c r="E432" s="13"/>
      <c r="F432" s="13"/>
    </row>
    <row r="433" spans="3:6" ht="15" customHeight="1" x14ac:dyDescent="0.25">
      <c r="C433" s="129"/>
      <c r="D433" s="15"/>
      <c r="E433" s="13"/>
      <c r="F433" s="13"/>
    </row>
    <row r="434" spans="3:6" ht="15" customHeight="1" x14ac:dyDescent="0.25">
      <c r="C434" s="129"/>
      <c r="D434" s="15"/>
      <c r="E434" s="13"/>
      <c r="F434" s="13"/>
    </row>
    <row r="435" spans="3:6" ht="15" customHeight="1" x14ac:dyDescent="0.25">
      <c r="C435" s="129"/>
      <c r="D435" s="15"/>
      <c r="E435" s="13"/>
      <c r="F435" s="13"/>
    </row>
    <row r="436" spans="3:6" ht="15" customHeight="1" x14ac:dyDescent="0.25">
      <c r="C436" s="129"/>
      <c r="D436" s="15"/>
      <c r="E436" s="13"/>
      <c r="F436" s="13"/>
    </row>
    <row r="437" spans="3:6" ht="15" customHeight="1" x14ac:dyDescent="0.25">
      <c r="C437" s="129"/>
      <c r="D437" s="15"/>
      <c r="E437" s="13"/>
      <c r="F437" s="13"/>
    </row>
    <row r="438" spans="3:6" ht="15" customHeight="1" x14ac:dyDescent="0.25">
      <c r="C438" s="129"/>
      <c r="D438" s="15"/>
      <c r="E438" s="13"/>
      <c r="F438" s="13"/>
    </row>
    <row r="439" spans="3:6" ht="15" customHeight="1" x14ac:dyDescent="0.25">
      <c r="C439" s="129"/>
      <c r="D439" s="15"/>
      <c r="E439" s="13"/>
      <c r="F439" s="13"/>
    </row>
    <row r="440" spans="3:6" ht="15" customHeight="1" x14ac:dyDescent="0.25">
      <c r="C440" s="129"/>
      <c r="D440" s="15"/>
      <c r="E440" s="13"/>
      <c r="F440" s="13"/>
    </row>
    <row r="441" spans="3:6" ht="15" customHeight="1" x14ac:dyDescent="0.25">
      <c r="C441" s="129"/>
      <c r="D441" s="15"/>
      <c r="E441" s="13"/>
      <c r="F441" s="13"/>
    </row>
    <row r="442" spans="3:6" ht="15" customHeight="1" x14ac:dyDescent="0.25">
      <c r="C442" s="129"/>
      <c r="D442" s="15"/>
      <c r="E442" s="13"/>
      <c r="F442" s="13"/>
    </row>
    <row r="443" spans="3:6" ht="15" customHeight="1" x14ac:dyDescent="0.25">
      <c r="C443" s="129"/>
      <c r="D443" s="15"/>
      <c r="E443" s="13"/>
      <c r="F443" s="13"/>
    </row>
    <row r="444" spans="3:6" ht="15" customHeight="1" x14ac:dyDescent="0.25">
      <c r="C444" s="129"/>
      <c r="D444" s="15"/>
      <c r="E444" s="13"/>
      <c r="F444" s="13"/>
    </row>
    <row r="445" spans="3:6" ht="15" customHeight="1" x14ac:dyDescent="0.25">
      <c r="C445" s="129"/>
      <c r="D445" s="15"/>
      <c r="E445" s="13"/>
      <c r="F445" s="13"/>
    </row>
    <row r="446" spans="3:6" ht="15" customHeight="1" x14ac:dyDescent="0.25">
      <c r="C446" s="129"/>
      <c r="D446" s="15"/>
      <c r="E446" s="13"/>
      <c r="F446" s="13"/>
    </row>
    <row r="447" spans="3:6" ht="15" customHeight="1" x14ac:dyDescent="0.25">
      <c r="C447" s="129"/>
      <c r="D447" s="15"/>
      <c r="E447" s="13"/>
      <c r="F447" s="13"/>
    </row>
    <row r="448" spans="3:6" ht="15" customHeight="1" x14ac:dyDescent="0.25">
      <c r="C448" s="129"/>
      <c r="D448" s="15"/>
      <c r="E448" s="13"/>
      <c r="F448" s="13"/>
    </row>
    <row r="449" spans="3:6" ht="15" customHeight="1" x14ac:dyDescent="0.25">
      <c r="C449" s="129"/>
      <c r="D449" s="15"/>
      <c r="E449" s="13"/>
      <c r="F449" s="13"/>
    </row>
    <row r="450" spans="3:6" ht="15" customHeight="1" x14ac:dyDescent="0.25">
      <c r="C450" s="129"/>
      <c r="D450" s="15"/>
      <c r="E450" s="13"/>
      <c r="F450" s="13"/>
    </row>
    <row r="451" spans="3:6" ht="15" customHeight="1" x14ac:dyDescent="0.25">
      <c r="C451" s="129"/>
      <c r="D451" s="15"/>
      <c r="E451" s="13"/>
      <c r="F451" s="13"/>
    </row>
    <row r="452" spans="3:6" ht="15" customHeight="1" x14ac:dyDescent="0.25">
      <c r="C452" s="129"/>
      <c r="D452" s="15"/>
      <c r="E452" s="13"/>
      <c r="F452" s="13"/>
    </row>
    <row r="453" spans="3:6" ht="15" customHeight="1" x14ac:dyDescent="0.25">
      <c r="C453" s="129"/>
      <c r="D453" s="15"/>
      <c r="E453" s="13"/>
      <c r="F453" s="13"/>
    </row>
    <row r="454" spans="3:6" ht="15" customHeight="1" x14ac:dyDescent="0.25">
      <c r="C454" s="129"/>
      <c r="D454" s="15"/>
      <c r="E454" s="13"/>
      <c r="F454" s="13"/>
    </row>
    <row r="455" spans="3:6" ht="15" customHeight="1" x14ac:dyDescent="0.25">
      <c r="C455" s="129"/>
      <c r="D455" s="15"/>
      <c r="E455" s="13"/>
      <c r="F455" s="13"/>
    </row>
    <row r="456" spans="3:6" ht="15" customHeight="1" x14ac:dyDescent="0.25">
      <c r="C456" s="129"/>
      <c r="D456" s="15"/>
      <c r="E456" s="13"/>
      <c r="F456" s="13"/>
    </row>
    <row r="457" spans="3:6" ht="15" customHeight="1" x14ac:dyDescent="0.25">
      <c r="C457" s="129"/>
      <c r="D457" s="15"/>
      <c r="E457" s="13"/>
      <c r="F457" s="13"/>
    </row>
    <row r="458" spans="3:6" ht="15" customHeight="1" x14ac:dyDescent="0.25">
      <c r="C458" s="129"/>
      <c r="D458" s="15"/>
      <c r="E458" s="13"/>
      <c r="F458" s="13"/>
    </row>
    <row r="459" spans="3:6" ht="15" customHeight="1" x14ac:dyDescent="0.25">
      <c r="C459" s="129"/>
      <c r="D459" s="15"/>
      <c r="E459" s="13"/>
      <c r="F459" s="13"/>
    </row>
    <row r="460" spans="3:6" ht="15" customHeight="1" x14ac:dyDescent="0.25">
      <c r="C460" s="129"/>
      <c r="D460" s="15"/>
      <c r="E460" s="13"/>
      <c r="F460" s="13"/>
    </row>
    <row r="461" spans="3:6" ht="15" customHeight="1" x14ac:dyDescent="0.25">
      <c r="C461" s="129"/>
      <c r="D461" s="15"/>
      <c r="E461" s="13"/>
      <c r="F461" s="13"/>
    </row>
    <row r="462" spans="3:6" ht="15" customHeight="1" x14ac:dyDescent="0.25">
      <c r="C462" s="129"/>
      <c r="D462" s="15"/>
      <c r="E462" s="13"/>
      <c r="F462" s="13"/>
    </row>
    <row r="463" spans="3:6" ht="15" customHeight="1" x14ac:dyDescent="0.25">
      <c r="C463" s="129"/>
      <c r="D463" s="15"/>
      <c r="E463" s="13"/>
      <c r="F463" s="13"/>
    </row>
    <row r="464" spans="3:6" ht="15" customHeight="1" x14ac:dyDescent="0.25">
      <c r="C464" s="129"/>
      <c r="D464" s="15"/>
      <c r="E464" s="13"/>
      <c r="F464" s="13"/>
    </row>
    <row r="465" spans="3:6" ht="15" customHeight="1" x14ac:dyDescent="0.25">
      <c r="C465" s="129"/>
      <c r="D465" s="15"/>
      <c r="E465" s="13"/>
      <c r="F465" s="13"/>
    </row>
    <row r="466" spans="3:6" ht="15" customHeight="1" x14ac:dyDescent="0.25">
      <c r="C466" s="129"/>
      <c r="D466" s="15"/>
      <c r="E466" s="13"/>
      <c r="F466" s="13"/>
    </row>
    <row r="467" spans="3:6" ht="15" customHeight="1" x14ac:dyDescent="0.25">
      <c r="C467" s="129"/>
      <c r="D467" s="15"/>
      <c r="E467" s="13"/>
      <c r="F467" s="13"/>
    </row>
    <row r="468" spans="3:6" ht="15" customHeight="1" x14ac:dyDescent="0.25">
      <c r="C468" s="129"/>
      <c r="D468" s="15"/>
      <c r="E468" s="13"/>
      <c r="F468" s="13"/>
    </row>
    <row r="469" spans="3:6" ht="15" customHeight="1" x14ac:dyDescent="0.25">
      <c r="C469" s="129"/>
      <c r="D469" s="15"/>
      <c r="E469" s="13"/>
      <c r="F469" s="13"/>
    </row>
    <row r="470" spans="3:6" ht="15" customHeight="1" x14ac:dyDescent="0.25">
      <c r="C470" s="129"/>
      <c r="D470" s="15"/>
      <c r="E470" s="13"/>
      <c r="F470" s="13"/>
    </row>
    <row r="471" spans="3:6" ht="15" customHeight="1" x14ac:dyDescent="0.25">
      <c r="C471" s="129"/>
      <c r="D471" s="15"/>
      <c r="E471" s="13"/>
      <c r="F471" s="13"/>
    </row>
    <row r="472" spans="3:6" ht="15" customHeight="1" x14ac:dyDescent="0.25">
      <c r="C472" s="129"/>
      <c r="D472" s="15"/>
      <c r="E472" s="13"/>
      <c r="F472" s="13"/>
    </row>
    <row r="473" spans="3:6" ht="15" customHeight="1" x14ac:dyDescent="0.25">
      <c r="C473" s="129"/>
      <c r="D473" s="15"/>
      <c r="E473" s="13"/>
      <c r="F473" s="13"/>
    </row>
    <row r="474" spans="3:6" ht="15" customHeight="1" x14ac:dyDescent="0.25">
      <c r="C474" s="129"/>
      <c r="D474" s="15"/>
      <c r="E474" s="13"/>
      <c r="F474" s="13"/>
    </row>
    <row r="475" spans="3:6" ht="15" customHeight="1" x14ac:dyDescent="0.25">
      <c r="C475" s="129"/>
      <c r="D475" s="15"/>
      <c r="E475" s="13"/>
      <c r="F475" s="13"/>
    </row>
    <row r="476" spans="3:6" ht="15" customHeight="1" x14ac:dyDescent="0.25">
      <c r="C476" s="129"/>
      <c r="D476" s="15"/>
      <c r="E476" s="13"/>
      <c r="F476" s="13"/>
    </row>
    <row r="477" spans="3:6" ht="15" customHeight="1" x14ac:dyDescent="0.25">
      <c r="C477" s="129"/>
      <c r="D477" s="15"/>
      <c r="E477" s="13"/>
      <c r="F477" s="13"/>
    </row>
    <row r="478" spans="3:6" ht="15" customHeight="1" x14ac:dyDescent="0.25">
      <c r="C478" s="129"/>
      <c r="D478" s="15"/>
      <c r="E478" s="13"/>
      <c r="F478" s="13"/>
    </row>
    <row r="479" spans="3:6" ht="15" customHeight="1" x14ac:dyDescent="0.25">
      <c r="C479" s="129"/>
      <c r="D479" s="15"/>
      <c r="E479" s="13"/>
      <c r="F479" s="13"/>
    </row>
    <row r="480" spans="3:6" ht="15" customHeight="1" x14ac:dyDescent="0.25">
      <c r="C480" s="129"/>
      <c r="D480" s="15"/>
      <c r="E480" s="13"/>
      <c r="F480" s="13"/>
    </row>
    <row r="481" spans="3:6" ht="15" customHeight="1" x14ac:dyDescent="0.25">
      <c r="C481" s="129"/>
      <c r="D481" s="15"/>
      <c r="E481" s="13"/>
      <c r="F481" s="13"/>
    </row>
    <row r="482" spans="3:6" ht="15" customHeight="1" x14ac:dyDescent="0.25">
      <c r="C482" s="129"/>
      <c r="D482" s="15"/>
      <c r="E482" s="13"/>
      <c r="F482" s="13"/>
    </row>
    <row r="483" spans="3:6" ht="15" customHeight="1" x14ac:dyDescent="0.25">
      <c r="C483" s="129"/>
      <c r="D483" s="15"/>
      <c r="E483" s="13"/>
      <c r="F483" s="13"/>
    </row>
    <row r="484" spans="3:6" ht="15" customHeight="1" x14ac:dyDescent="0.25">
      <c r="C484" s="129"/>
      <c r="D484" s="15"/>
      <c r="E484" s="13"/>
      <c r="F484" s="13"/>
    </row>
    <row r="485" spans="3:6" ht="15" customHeight="1" x14ac:dyDescent="0.25">
      <c r="C485" s="129"/>
      <c r="D485" s="15"/>
      <c r="E485" s="13"/>
      <c r="F485" s="13"/>
    </row>
    <row r="486" spans="3:6" ht="15" customHeight="1" x14ac:dyDescent="0.25">
      <c r="C486" s="129"/>
      <c r="D486" s="15"/>
      <c r="E486" s="13"/>
      <c r="F486" s="13"/>
    </row>
    <row r="487" spans="3:6" ht="15" customHeight="1" x14ac:dyDescent="0.25">
      <c r="C487" s="129"/>
      <c r="D487" s="15"/>
      <c r="E487" s="13"/>
      <c r="F487" s="13"/>
    </row>
    <row r="488" spans="3:6" ht="15" customHeight="1" x14ac:dyDescent="0.25">
      <c r="C488" s="129"/>
      <c r="D488" s="15"/>
      <c r="E488" s="13"/>
      <c r="F488" s="13"/>
    </row>
    <row r="489" spans="3:6" ht="15" customHeight="1" x14ac:dyDescent="0.25">
      <c r="C489" s="129"/>
      <c r="D489" s="15"/>
      <c r="E489" s="13"/>
      <c r="F489" s="13"/>
    </row>
    <row r="490" spans="3:6" ht="15" customHeight="1" x14ac:dyDescent="0.25">
      <c r="C490" s="129"/>
      <c r="D490" s="15"/>
      <c r="E490" s="13"/>
      <c r="F490" s="13"/>
    </row>
    <row r="491" spans="3:6" ht="15" customHeight="1" x14ac:dyDescent="0.25">
      <c r="C491" s="129"/>
      <c r="D491" s="15"/>
      <c r="E491" s="13"/>
      <c r="F491" s="13"/>
    </row>
    <row r="492" spans="3:6" ht="15" customHeight="1" x14ac:dyDescent="0.25">
      <c r="C492" s="129"/>
      <c r="D492" s="15"/>
      <c r="E492" s="13"/>
      <c r="F492" s="13"/>
    </row>
    <row r="493" spans="3:6" ht="15" customHeight="1" x14ac:dyDescent="0.25">
      <c r="C493" s="129"/>
      <c r="D493" s="15"/>
      <c r="E493" s="13"/>
      <c r="F493" s="13"/>
    </row>
    <row r="494" spans="3:6" ht="15" customHeight="1" x14ac:dyDescent="0.25">
      <c r="C494" s="129"/>
      <c r="D494" s="15"/>
      <c r="E494" s="13"/>
      <c r="F494" s="13"/>
    </row>
    <row r="495" spans="3:6" ht="15" customHeight="1" x14ac:dyDescent="0.25">
      <c r="C495" s="129"/>
      <c r="D495" s="15"/>
      <c r="E495" s="13"/>
      <c r="F495" s="13"/>
    </row>
    <row r="496" spans="3:6" ht="15" customHeight="1" x14ac:dyDescent="0.25">
      <c r="C496" s="129"/>
      <c r="D496" s="15"/>
      <c r="E496" s="13"/>
      <c r="F496" s="13"/>
    </row>
    <row r="497" spans="3:6" ht="15" customHeight="1" x14ac:dyDescent="0.25">
      <c r="C497" s="129"/>
      <c r="D497" s="15"/>
      <c r="E497" s="13"/>
      <c r="F497" s="13"/>
    </row>
    <row r="498" spans="3:6" ht="15" customHeight="1" x14ac:dyDescent="0.25">
      <c r="C498" s="129"/>
      <c r="D498" s="15"/>
      <c r="E498" s="13"/>
      <c r="F498" s="13"/>
    </row>
    <row r="499" spans="3:6" ht="15" customHeight="1" x14ac:dyDescent="0.25">
      <c r="C499" s="129"/>
      <c r="D499" s="15"/>
      <c r="E499" s="13"/>
      <c r="F499" s="13"/>
    </row>
    <row r="500" spans="3:6" ht="15" customHeight="1" x14ac:dyDescent="0.25">
      <c r="C500" s="129"/>
      <c r="D500" s="15"/>
      <c r="E500" s="13"/>
      <c r="F500" s="13"/>
    </row>
    <row r="501" spans="3:6" ht="15" customHeight="1" x14ac:dyDescent="0.25">
      <c r="C501" s="129"/>
      <c r="D501" s="15"/>
      <c r="E501" s="13"/>
      <c r="F501" s="13"/>
    </row>
    <row r="502" spans="3:6" ht="15" customHeight="1" x14ac:dyDescent="0.25">
      <c r="C502" s="129"/>
      <c r="D502" s="15"/>
      <c r="E502" s="13"/>
      <c r="F502" s="13"/>
    </row>
    <row r="503" spans="3:6" ht="15" customHeight="1" x14ac:dyDescent="0.25">
      <c r="C503" s="129"/>
      <c r="D503" s="15"/>
      <c r="E503" s="13"/>
      <c r="F503" s="13"/>
    </row>
    <row r="504" spans="3:6" ht="15" customHeight="1" x14ac:dyDescent="0.25">
      <c r="C504" s="129"/>
      <c r="D504" s="15"/>
      <c r="E504" s="13"/>
      <c r="F504" s="13"/>
    </row>
    <row r="505" spans="3:6" ht="15" customHeight="1" x14ac:dyDescent="0.25">
      <c r="C505" s="129"/>
      <c r="D505" s="15"/>
      <c r="E505" s="13"/>
      <c r="F505" s="13"/>
    </row>
    <row r="506" spans="3:6" ht="15" customHeight="1" x14ac:dyDescent="0.25">
      <c r="C506" s="129"/>
      <c r="D506" s="15"/>
      <c r="E506" s="13"/>
      <c r="F506" s="13"/>
    </row>
    <row r="507" spans="3:6" ht="15" customHeight="1" x14ac:dyDescent="0.25">
      <c r="C507" s="129"/>
      <c r="D507" s="15"/>
      <c r="E507" s="13"/>
      <c r="F507" s="13"/>
    </row>
    <row r="508" spans="3:6" ht="15" customHeight="1" x14ac:dyDescent="0.25">
      <c r="C508" s="129"/>
      <c r="D508" s="15"/>
      <c r="E508" s="13"/>
      <c r="F508" s="13"/>
    </row>
    <row r="509" spans="3:6" ht="15" customHeight="1" x14ac:dyDescent="0.25">
      <c r="C509" s="129"/>
      <c r="D509" s="15"/>
      <c r="E509" s="13"/>
      <c r="F509" s="13"/>
    </row>
    <row r="510" spans="3:6" ht="15" customHeight="1" x14ac:dyDescent="0.25">
      <c r="C510" s="129"/>
      <c r="D510" s="15"/>
      <c r="E510" s="13"/>
      <c r="F510" s="13"/>
    </row>
    <row r="511" spans="3:6" ht="15" customHeight="1" x14ac:dyDescent="0.25">
      <c r="C511" s="129"/>
      <c r="D511" s="15"/>
      <c r="E511" s="13"/>
      <c r="F511" s="13"/>
    </row>
    <row r="512" spans="3:6" ht="15" customHeight="1" x14ac:dyDescent="0.25">
      <c r="C512" s="129"/>
      <c r="D512" s="15"/>
      <c r="E512" s="13"/>
      <c r="F512" s="13"/>
    </row>
    <row r="513" spans="3:6" ht="15" customHeight="1" x14ac:dyDescent="0.25">
      <c r="C513" s="129"/>
      <c r="D513" s="15"/>
      <c r="E513" s="13"/>
      <c r="F513" s="13"/>
    </row>
    <row r="514" spans="3:6" ht="15" customHeight="1" x14ac:dyDescent="0.25">
      <c r="C514" s="129"/>
      <c r="D514" s="15"/>
      <c r="E514" s="13"/>
      <c r="F514" s="13"/>
    </row>
    <row r="515" spans="3:6" ht="15" customHeight="1" x14ac:dyDescent="0.25">
      <c r="C515" s="129"/>
      <c r="D515" s="15"/>
      <c r="E515" s="13"/>
      <c r="F515" s="13"/>
    </row>
    <row r="516" spans="3:6" ht="15" customHeight="1" x14ac:dyDescent="0.25">
      <c r="C516" s="129"/>
      <c r="D516" s="15"/>
      <c r="E516" s="13"/>
      <c r="F516" s="13"/>
    </row>
    <row r="517" spans="3:6" ht="15" customHeight="1" x14ac:dyDescent="0.25">
      <c r="C517" s="129"/>
      <c r="D517" s="15"/>
      <c r="E517" s="13"/>
      <c r="F517" s="13"/>
    </row>
    <row r="518" spans="3:6" ht="15" customHeight="1" x14ac:dyDescent="0.25">
      <c r="C518" s="129"/>
      <c r="D518" s="15"/>
      <c r="E518" s="13"/>
      <c r="F518" s="13"/>
    </row>
    <row r="519" spans="3:6" ht="15" customHeight="1" x14ac:dyDescent="0.25">
      <c r="C519" s="129"/>
      <c r="D519" s="15"/>
      <c r="E519" s="13"/>
      <c r="F519" s="13"/>
    </row>
    <row r="520" spans="3:6" ht="15" customHeight="1" x14ac:dyDescent="0.25">
      <c r="C520" s="129"/>
      <c r="D520" s="15"/>
      <c r="E520" s="13"/>
      <c r="F520" s="13"/>
    </row>
    <row r="521" spans="3:6" ht="15" customHeight="1" x14ac:dyDescent="0.25">
      <c r="C521" s="129"/>
      <c r="D521" s="15"/>
      <c r="E521" s="13"/>
      <c r="F521" s="13"/>
    </row>
    <row r="522" spans="3:6" ht="15" customHeight="1" x14ac:dyDescent="0.25">
      <c r="C522" s="129"/>
      <c r="D522" s="15"/>
      <c r="E522" s="13"/>
      <c r="F522" s="13"/>
    </row>
    <row r="523" spans="3:6" ht="15" customHeight="1" x14ac:dyDescent="0.25">
      <c r="C523" s="129"/>
      <c r="D523" s="15"/>
      <c r="E523" s="13"/>
      <c r="F523" s="13"/>
    </row>
    <row r="524" spans="3:6" ht="15" customHeight="1" x14ac:dyDescent="0.25">
      <c r="C524" s="129"/>
      <c r="D524" s="15"/>
      <c r="E524" s="13"/>
      <c r="F524" s="13"/>
    </row>
    <row r="525" spans="3:6" ht="15" customHeight="1" x14ac:dyDescent="0.25">
      <c r="C525" s="129"/>
      <c r="D525" s="15"/>
      <c r="E525" s="13"/>
      <c r="F525" s="13"/>
    </row>
    <row r="526" spans="3:6" ht="15" customHeight="1" x14ac:dyDescent="0.25">
      <c r="C526" s="129"/>
      <c r="D526" s="15"/>
      <c r="E526" s="13"/>
      <c r="F526" s="13"/>
    </row>
    <row r="527" spans="3:6" ht="15" customHeight="1" x14ac:dyDescent="0.25">
      <c r="C527" s="129"/>
      <c r="D527" s="15"/>
      <c r="E527" s="13"/>
      <c r="F527" s="13"/>
    </row>
    <row r="528" spans="3:6" ht="15" customHeight="1" x14ac:dyDescent="0.25">
      <c r="C528" s="129"/>
      <c r="D528" s="15"/>
      <c r="E528" s="13"/>
      <c r="F528" s="13"/>
    </row>
    <row r="529" spans="3:6" ht="15" customHeight="1" x14ac:dyDescent="0.25">
      <c r="C529" s="129"/>
      <c r="D529" s="15"/>
      <c r="E529" s="13"/>
      <c r="F529" s="13"/>
    </row>
    <row r="530" spans="3:6" ht="15" customHeight="1" x14ac:dyDescent="0.25">
      <c r="C530" s="129"/>
      <c r="D530" s="15"/>
      <c r="E530" s="13"/>
      <c r="F530" s="13"/>
    </row>
    <row r="531" spans="3:6" ht="15" customHeight="1" x14ac:dyDescent="0.25">
      <c r="C531" s="129"/>
      <c r="D531" s="15"/>
      <c r="E531" s="13"/>
      <c r="F531" s="13"/>
    </row>
    <row r="532" spans="3:6" ht="15" customHeight="1" x14ac:dyDescent="0.25">
      <c r="C532" s="129"/>
      <c r="D532" s="15"/>
      <c r="E532" s="13"/>
      <c r="F532" s="13"/>
    </row>
    <row r="533" spans="3:6" ht="15" customHeight="1" x14ac:dyDescent="0.25">
      <c r="C533" s="129"/>
      <c r="D533" s="15"/>
      <c r="E533" s="13"/>
      <c r="F533" s="13"/>
    </row>
    <row r="534" spans="3:6" ht="15" customHeight="1" x14ac:dyDescent="0.25">
      <c r="C534" s="129"/>
      <c r="D534" s="15"/>
      <c r="E534" s="13"/>
      <c r="F534" s="13"/>
    </row>
    <row r="535" spans="3:6" ht="15" customHeight="1" x14ac:dyDescent="0.25">
      <c r="C535" s="129"/>
      <c r="D535" s="15"/>
      <c r="E535" s="13"/>
      <c r="F535" s="13"/>
    </row>
    <row r="536" spans="3:6" ht="15" customHeight="1" x14ac:dyDescent="0.25">
      <c r="C536" s="129"/>
      <c r="D536" s="15"/>
      <c r="E536" s="13"/>
      <c r="F536" s="13"/>
    </row>
    <row r="537" spans="3:6" ht="15" customHeight="1" x14ac:dyDescent="0.25">
      <c r="C537" s="129"/>
      <c r="D537" s="15"/>
      <c r="E537" s="13"/>
      <c r="F537" s="13"/>
    </row>
    <row r="538" spans="3:6" ht="15" customHeight="1" x14ac:dyDescent="0.25">
      <c r="C538" s="129"/>
      <c r="D538" s="15"/>
      <c r="E538" s="13"/>
      <c r="F538" s="13"/>
    </row>
    <row r="539" spans="3:6" ht="15" customHeight="1" x14ac:dyDescent="0.25">
      <c r="C539" s="129"/>
      <c r="D539" s="15"/>
      <c r="E539" s="13"/>
      <c r="F539" s="13"/>
    </row>
    <row r="540" spans="3:6" ht="15" customHeight="1" x14ac:dyDescent="0.25">
      <c r="C540" s="129"/>
      <c r="D540" s="15"/>
      <c r="E540" s="13"/>
      <c r="F540" s="13"/>
    </row>
    <row r="541" spans="3:6" ht="15" customHeight="1" x14ac:dyDescent="0.25">
      <c r="C541" s="129"/>
      <c r="D541" s="15"/>
      <c r="E541" s="13"/>
      <c r="F541" s="13"/>
    </row>
    <row r="542" spans="3:6" ht="15" customHeight="1" x14ac:dyDescent="0.25">
      <c r="C542" s="129"/>
      <c r="D542" s="15"/>
      <c r="E542" s="13"/>
      <c r="F542" s="13"/>
    </row>
    <row r="543" spans="3:6" ht="15" customHeight="1" x14ac:dyDescent="0.25">
      <c r="C543" s="129"/>
      <c r="D543" s="15"/>
      <c r="E543" s="13"/>
      <c r="F543" s="13"/>
    </row>
    <row r="544" spans="3:6" ht="15" customHeight="1" x14ac:dyDescent="0.25">
      <c r="C544" s="129"/>
      <c r="D544" s="15"/>
      <c r="E544" s="13"/>
      <c r="F544" s="13"/>
    </row>
    <row r="545" spans="3:6" ht="15" customHeight="1" x14ac:dyDescent="0.25">
      <c r="C545" s="129"/>
      <c r="D545" s="15"/>
      <c r="E545" s="13"/>
      <c r="F545" s="13"/>
    </row>
    <row r="546" spans="3:6" ht="15" customHeight="1" x14ac:dyDescent="0.25">
      <c r="C546" s="129"/>
      <c r="D546" s="15"/>
      <c r="E546" s="13"/>
      <c r="F546" s="13"/>
    </row>
    <row r="547" spans="3:6" ht="15" customHeight="1" x14ac:dyDescent="0.25">
      <c r="C547" s="129"/>
      <c r="D547" s="15"/>
      <c r="E547" s="13"/>
      <c r="F547" s="13"/>
    </row>
    <row r="548" spans="3:6" ht="15" customHeight="1" x14ac:dyDescent="0.25">
      <c r="C548" s="129"/>
      <c r="D548" s="15"/>
      <c r="E548" s="13"/>
      <c r="F548" s="13"/>
    </row>
    <row r="549" spans="3:6" ht="15" customHeight="1" x14ac:dyDescent="0.25">
      <c r="C549" s="129"/>
      <c r="D549" s="15"/>
      <c r="E549" s="13"/>
      <c r="F549" s="13"/>
    </row>
    <row r="550" spans="3:6" ht="15" customHeight="1" x14ac:dyDescent="0.25">
      <c r="C550" s="129"/>
      <c r="D550" s="15"/>
      <c r="E550" s="13"/>
      <c r="F550" s="13"/>
    </row>
    <row r="551" spans="3:6" ht="15" customHeight="1" x14ac:dyDescent="0.25">
      <c r="C551" s="129"/>
      <c r="D551" s="15"/>
      <c r="E551" s="13"/>
      <c r="F551" s="13"/>
    </row>
    <row r="552" spans="3:6" ht="15" customHeight="1" x14ac:dyDescent="0.25">
      <c r="C552" s="129"/>
      <c r="D552" s="15"/>
      <c r="E552" s="13"/>
      <c r="F552" s="13"/>
    </row>
    <row r="553" spans="3:6" ht="15" customHeight="1" x14ac:dyDescent="0.25">
      <c r="C553" s="129"/>
      <c r="D553" s="15"/>
      <c r="E553" s="13"/>
      <c r="F553" s="13"/>
    </row>
    <row r="554" spans="3:6" ht="15" customHeight="1" x14ac:dyDescent="0.25">
      <c r="C554" s="129"/>
      <c r="D554" s="15"/>
      <c r="E554" s="13"/>
      <c r="F554" s="13"/>
    </row>
    <row r="555" spans="3:6" ht="15" customHeight="1" x14ac:dyDescent="0.25">
      <c r="C555" s="129"/>
      <c r="D555" s="15"/>
      <c r="E555" s="13"/>
      <c r="F555" s="13"/>
    </row>
    <row r="556" spans="3:6" ht="15" customHeight="1" x14ac:dyDescent="0.25">
      <c r="C556" s="129"/>
      <c r="D556" s="15"/>
      <c r="E556" s="13"/>
      <c r="F556" s="13"/>
    </row>
    <row r="557" spans="3:6" ht="15" customHeight="1" x14ac:dyDescent="0.25">
      <c r="C557" s="129"/>
      <c r="D557" s="15"/>
      <c r="E557" s="13"/>
      <c r="F557" s="13"/>
    </row>
    <row r="558" spans="3:6" ht="15" customHeight="1" x14ac:dyDescent="0.25">
      <c r="C558" s="129"/>
      <c r="D558" s="15"/>
      <c r="E558" s="13"/>
      <c r="F558" s="13"/>
    </row>
    <row r="559" spans="3:6" ht="15" customHeight="1" x14ac:dyDescent="0.25">
      <c r="C559" s="129"/>
      <c r="D559" s="15"/>
      <c r="E559" s="13"/>
      <c r="F559" s="13"/>
    </row>
    <row r="560" spans="3:6" ht="15" customHeight="1" x14ac:dyDescent="0.25">
      <c r="C560" s="129"/>
      <c r="D560" s="15"/>
      <c r="E560" s="13"/>
      <c r="F560" s="13"/>
    </row>
    <row r="561" spans="3:6" ht="15" customHeight="1" x14ac:dyDescent="0.25">
      <c r="C561" s="129"/>
      <c r="D561" s="15"/>
      <c r="E561" s="13"/>
      <c r="F561" s="13"/>
    </row>
    <row r="562" spans="3:6" ht="15" customHeight="1" x14ac:dyDescent="0.25">
      <c r="C562" s="129"/>
      <c r="D562" s="15"/>
      <c r="E562" s="13"/>
      <c r="F562" s="13"/>
    </row>
    <row r="563" spans="3:6" ht="15" customHeight="1" x14ac:dyDescent="0.25">
      <c r="C563" s="129"/>
      <c r="D563" s="15"/>
      <c r="E563" s="13"/>
      <c r="F563" s="13"/>
    </row>
    <row r="564" spans="3:6" ht="15" customHeight="1" x14ac:dyDescent="0.25">
      <c r="C564" s="129"/>
      <c r="D564" s="15"/>
      <c r="E564" s="13"/>
      <c r="F564" s="13"/>
    </row>
    <row r="565" spans="3:6" ht="15" customHeight="1" x14ac:dyDescent="0.25">
      <c r="C565" s="129"/>
      <c r="D565" s="15"/>
      <c r="E565" s="13"/>
      <c r="F565" s="13"/>
    </row>
    <row r="566" spans="3:6" ht="15" customHeight="1" x14ac:dyDescent="0.25">
      <c r="C566" s="129"/>
      <c r="D566" s="15"/>
      <c r="E566" s="13"/>
      <c r="F566" s="13"/>
    </row>
    <row r="567" spans="3:6" ht="15" customHeight="1" x14ac:dyDescent="0.25">
      <c r="C567" s="129"/>
      <c r="D567" s="15"/>
      <c r="E567" s="13"/>
      <c r="F567" s="13"/>
    </row>
    <row r="568" spans="3:6" ht="15" customHeight="1" x14ac:dyDescent="0.25">
      <c r="C568" s="129"/>
      <c r="D568" s="15"/>
      <c r="E568" s="13"/>
      <c r="F568" s="13"/>
    </row>
    <row r="569" spans="3:6" ht="15" customHeight="1" x14ac:dyDescent="0.25">
      <c r="C569" s="129"/>
      <c r="D569" s="15"/>
      <c r="E569" s="13"/>
      <c r="F569" s="13"/>
    </row>
    <row r="570" spans="3:6" ht="15" customHeight="1" x14ac:dyDescent="0.25">
      <c r="C570" s="129"/>
      <c r="D570" s="15"/>
      <c r="E570" s="13"/>
      <c r="F570" s="13"/>
    </row>
    <row r="571" spans="3:6" ht="15" customHeight="1" x14ac:dyDescent="0.25">
      <c r="C571" s="129"/>
      <c r="D571" s="15"/>
      <c r="E571" s="13"/>
      <c r="F571" s="13"/>
    </row>
    <row r="572" spans="3:6" ht="15" customHeight="1" x14ac:dyDescent="0.25">
      <c r="C572" s="129"/>
      <c r="D572" s="15"/>
      <c r="E572" s="13"/>
      <c r="F572" s="13"/>
    </row>
    <row r="573" spans="3:6" ht="15" customHeight="1" x14ac:dyDescent="0.25">
      <c r="C573" s="129"/>
      <c r="D573" s="15"/>
      <c r="E573" s="13"/>
      <c r="F573" s="13"/>
    </row>
    <row r="574" spans="3:6" ht="15" customHeight="1" x14ac:dyDescent="0.25">
      <c r="C574" s="129"/>
      <c r="D574" s="15"/>
      <c r="E574" s="13"/>
      <c r="F574" s="13"/>
    </row>
    <row r="575" spans="3:6" ht="15" customHeight="1" x14ac:dyDescent="0.25">
      <c r="C575" s="129"/>
      <c r="D575" s="15"/>
      <c r="E575" s="13"/>
      <c r="F575" s="13"/>
    </row>
    <row r="576" spans="3:6" ht="15" customHeight="1" x14ac:dyDescent="0.25">
      <c r="C576" s="129"/>
      <c r="D576" s="15"/>
      <c r="E576" s="13"/>
      <c r="F576" s="13"/>
    </row>
    <row r="577" spans="3:6" ht="15" customHeight="1" x14ac:dyDescent="0.25">
      <c r="C577" s="129"/>
      <c r="D577" s="15"/>
      <c r="E577" s="13"/>
      <c r="F577" s="13"/>
    </row>
    <row r="578" spans="3:6" ht="15" customHeight="1" x14ac:dyDescent="0.25">
      <c r="C578" s="129"/>
      <c r="D578" s="15"/>
      <c r="E578" s="13"/>
      <c r="F578" s="13"/>
    </row>
    <row r="579" spans="3:6" ht="15" customHeight="1" x14ac:dyDescent="0.25">
      <c r="C579" s="129"/>
      <c r="D579" s="15"/>
      <c r="E579" s="13"/>
      <c r="F579" s="13"/>
    </row>
    <row r="580" spans="3:6" ht="15" customHeight="1" x14ac:dyDescent="0.25">
      <c r="C580" s="129"/>
      <c r="D580" s="15"/>
      <c r="E580" s="13"/>
      <c r="F580" s="13"/>
    </row>
    <row r="581" spans="3:6" ht="15" customHeight="1" x14ac:dyDescent="0.25">
      <c r="C581" s="129"/>
      <c r="D581" s="15"/>
      <c r="E581" s="13"/>
      <c r="F581" s="13"/>
    </row>
    <row r="582" spans="3:6" ht="15" customHeight="1" x14ac:dyDescent="0.25">
      <c r="C582" s="129"/>
      <c r="D582" s="15"/>
      <c r="E582" s="13"/>
      <c r="F582" s="13"/>
    </row>
    <row r="583" spans="3:6" ht="15" customHeight="1" x14ac:dyDescent="0.25">
      <c r="C583" s="129"/>
      <c r="D583" s="15"/>
      <c r="E583" s="13"/>
      <c r="F583" s="13"/>
    </row>
    <row r="584" spans="3:6" ht="15" customHeight="1" x14ac:dyDescent="0.25">
      <c r="C584" s="129"/>
      <c r="D584" s="15"/>
      <c r="E584" s="13"/>
      <c r="F584" s="13"/>
    </row>
    <row r="585" spans="3:6" ht="15" customHeight="1" x14ac:dyDescent="0.25">
      <c r="C585" s="129"/>
      <c r="D585" s="15"/>
      <c r="E585" s="13"/>
      <c r="F585" s="13"/>
    </row>
    <row r="586" spans="3:6" ht="15" customHeight="1" x14ac:dyDescent="0.25">
      <c r="C586" s="129"/>
      <c r="D586" s="15"/>
      <c r="E586" s="13"/>
      <c r="F586" s="13"/>
    </row>
    <row r="587" spans="3:6" ht="15" customHeight="1" x14ac:dyDescent="0.25">
      <c r="C587" s="129"/>
      <c r="D587" s="15"/>
      <c r="E587" s="13"/>
      <c r="F587" s="13"/>
    </row>
    <row r="588" spans="3:6" ht="15" customHeight="1" x14ac:dyDescent="0.25">
      <c r="C588" s="129"/>
      <c r="D588" s="15"/>
      <c r="E588" s="13"/>
      <c r="F588" s="13"/>
    </row>
    <row r="589" spans="3:6" ht="15" customHeight="1" x14ac:dyDescent="0.25">
      <c r="C589" s="129"/>
      <c r="D589" s="15"/>
      <c r="E589" s="13"/>
      <c r="F589" s="13"/>
    </row>
    <row r="590" spans="3:6" ht="15" customHeight="1" x14ac:dyDescent="0.25">
      <c r="C590" s="129"/>
      <c r="D590" s="15"/>
      <c r="E590" s="13"/>
      <c r="F590" s="13"/>
    </row>
    <row r="591" spans="3:6" ht="15" customHeight="1" x14ac:dyDescent="0.25">
      <c r="C591" s="129"/>
      <c r="D591" s="15"/>
      <c r="E591" s="13"/>
      <c r="F591" s="13"/>
    </row>
    <row r="592" spans="3:6" ht="15" customHeight="1" x14ac:dyDescent="0.25">
      <c r="C592" s="129"/>
      <c r="D592" s="15"/>
      <c r="E592" s="13"/>
      <c r="F592" s="13"/>
    </row>
    <row r="593" spans="3:6" ht="15" customHeight="1" x14ac:dyDescent="0.25">
      <c r="C593" s="129"/>
      <c r="D593" s="15"/>
      <c r="E593" s="13"/>
      <c r="F593" s="13"/>
    </row>
    <row r="594" spans="3:6" ht="15" customHeight="1" x14ac:dyDescent="0.25">
      <c r="C594" s="129"/>
      <c r="D594" s="15"/>
      <c r="E594" s="13"/>
      <c r="F594" s="13"/>
    </row>
    <row r="595" spans="3:6" ht="15" customHeight="1" x14ac:dyDescent="0.25">
      <c r="C595" s="129"/>
      <c r="D595" s="15"/>
      <c r="E595" s="13"/>
      <c r="F595" s="13"/>
    </row>
    <row r="596" spans="3:6" ht="15" customHeight="1" x14ac:dyDescent="0.25">
      <c r="C596" s="129"/>
      <c r="D596" s="15"/>
      <c r="E596" s="13"/>
      <c r="F596" s="13"/>
    </row>
    <row r="597" spans="3:6" ht="15" customHeight="1" x14ac:dyDescent="0.25">
      <c r="C597" s="129"/>
      <c r="D597" s="15"/>
      <c r="E597" s="13"/>
      <c r="F597" s="13"/>
    </row>
    <row r="598" spans="3:6" ht="15" customHeight="1" x14ac:dyDescent="0.25">
      <c r="C598" s="129"/>
      <c r="D598" s="15"/>
      <c r="E598" s="13"/>
      <c r="F598" s="13"/>
    </row>
    <row r="599" spans="3:6" ht="15" customHeight="1" x14ac:dyDescent="0.25">
      <c r="C599" s="129"/>
      <c r="D599" s="15"/>
      <c r="E599" s="13"/>
      <c r="F599" s="13"/>
    </row>
    <row r="600" spans="3:6" ht="15" customHeight="1" x14ac:dyDescent="0.25">
      <c r="C600" s="129"/>
      <c r="D600" s="15"/>
      <c r="E600" s="13"/>
      <c r="F600" s="13"/>
    </row>
    <row r="601" spans="3:6" ht="15" customHeight="1" x14ac:dyDescent="0.25">
      <c r="C601" s="129"/>
      <c r="D601" s="15"/>
      <c r="E601" s="13"/>
      <c r="F601" s="13"/>
    </row>
    <row r="602" spans="3:6" ht="15" customHeight="1" x14ac:dyDescent="0.25">
      <c r="C602" s="129"/>
      <c r="D602" s="15"/>
      <c r="E602" s="13"/>
      <c r="F602" s="13"/>
    </row>
    <row r="603" spans="3:6" ht="15" customHeight="1" x14ac:dyDescent="0.25">
      <c r="C603" s="129"/>
      <c r="D603" s="15"/>
      <c r="E603" s="13"/>
      <c r="F603" s="13"/>
    </row>
    <row r="604" spans="3:6" ht="15" customHeight="1" x14ac:dyDescent="0.25">
      <c r="C604" s="129"/>
      <c r="D604" s="15"/>
      <c r="E604" s="13"/>
      <c r="F604" s="13"/>
    </row>
    <row r="605" spans="3:6" ht="15" customHeight="1" x14ac:dyDescent="0.25">
      <c r="C605" s="129"/>
      <c r="D605" s="15"/>
      <c r="E605" s="13"/>
      <c r="F605" s="13"/>
    </row>
    <row r="606" spans="3:6" ht="15" customHeight="1" x14ac:dyDescent="0.25">
      <c r="C606" s="129"/>
      <c r="D606" s="15"/>
      <c r="E606" s="13"/>
      <c r="F606" s="13"/>
    </row>
    <row r="607" spans="3:6" ht="15" customHeight="1" x14ac:dyDescent="0.25">
      <c r="C607" s="129"/>
      <c r="D607" s="15"/>
      <c r="E607" s="13"/>
      <c r="F607" s="13"/>
    </row>
    <row r="608" spans="3:6" ht="15" customHeight="1" x14ac:dyDescent="0.25">
      <c r="C608" s="129"/>
      <c r="D608" s="15"/>
      <c r="E608" s="13"/>
      <c r="F608" s="13"/>
    </row>
    <row r="609" spans="3:6" ht="15" customHeight="1" x14ac:dyDescent="0.25">
      <c r="C609" s="129"/>
      <c r="D609" s="15"/>
      <c r="E609" s="13"/>
      <c r="F609" s="13"/>
    </row>
    <row r="610" spans="3:6" ht="15" customHeight="1" x14ac:dyDescent="0.25">
      <c r="C610" s="129"/>
      <c r="D610" s="15"/>
      <c r="E610" s="13"/>
      <c r="F610" s="13"/>
    </row>
    <row r="611" spans="3:6" ht="15" customHeight="1" x14ac:dyDescent="0.25">
      <c r="C611" s="129"/>
      <c r="D611" s="15"/>
      <c r="E611" s="13"/>
      <c r="F611" s="13"/>
    </row>
    <row r="612" spans="3:6" ht="15" customHeight="1" x14ac:dyDescent="0.25">
      <c r="C612" s="129"/>
      <c r="D612" s="15"/>
      <c r="E612" s="13"/>
      <c r="F612" s="13"/>
    </row>
    <row r="613" spans="3:6" ht="15" customHeight="1" x14ac:dyDescent="0.25">
      <c r="C613" s="129"/>
      <c r="D613" s="15"/>
      <c r="E613" s="13"/>
      <c r="F613" s="13"/>
    </row>
    <row r="614" spans="3:6" ht="15" customHeight="1" x14ac:dyDescent="0.25">
      <c r="C614" s="129"/>
      <c r="D614" s="15"/>
      <c r="E614" s="13"/>
      <c r="F614" s="13"/>
    </row>
    <row r="615" spans="3:6" ht="15" customHeight="1" x14ac:dyDescent="0.25">
      <c r="C615" s="129"/>
      <c r="D615" s="15"/>
      <c r="E615" s="13"/>
      <c r="F615" s="13"/>
    </row>
    <row r="616" spans="3:6" ht="15" customHeight="1" x14ac:dyDescent="0.25">
      <c r="C616" s="129"/>
      <c r="D616" s="15"/>
      <c r="E616" s="13"/>
      <c r="F616" s="13"/>
    </row>
    <row r="617" spans="3:6" ht="15" customHeight="1" x14ac:dyDescent="0.25">
      <c r="C617" s="129"/>
      <c r="D617" s="15"/>
      <c r="E617" s="13"/>
      <c r="F617" s="13"/>
    </row>
    <row r="618" spans="3:6" ht="15" customHeight="1" x14ac:dyDescent="0.25">
      <c r="C618" s="129"/>
      <c r="D618" s="15"/>
      <c r="E618" s="13"/>
      <c r="F618" s="13"/>
    </row>
    <row r="619" spans="3:6" ht="15" customHeight="1" x14ac:dyDescent="0.25">
      <c r="C619" s="129"/>
      <c r="D619" s="15"/>
      <c r="E619" s="13"/>
      <c r="F619" s="13"/>
    </row>
    <row r="620" spans="3:6" ht="15" customHeight="1" x14ac:dyDescent="0.25">
      <c r="C620" s="129"/>
      <c r="D620" s="15"/>
      <c r="E620" s="13"/>
      <c r="F620" s="13"/>
    </row>
    <row r="621" spans="3:6" ht="15" customHeight="1" x14ac:dyDescent="0.25">
      <c r="C621" s="129"/>
      <c r="D621" s="15"/>
      <c r="E621" s="13"/>
      <c r="F621" s="13"/>
    </row>
    <row r="622" spans="3:6" ht="15" customHeight="1" x14ac:dyDescent="0.25">
      <c r="C622" s="129"/>
      <c r="D622" s="15"/>
      <c r="E622" s="13"/>
      <c r="F622" s="13"/>
    </row>
    <row r="623" spans="3:6" ht="15" customHeight="1" x14ac:dyDescent="0.25">
      <c r="C623" s="129"/>
      <c r="D623" s="15"/>
      <c r="E623" s="13"/>
      <c r="F623" s="13"/>
    </row>
    <row r="624" spans="3:6" ht="15" customHeight="1" x14ac:dyDescent="0.25">
      <c r="C624" s="129"/>
      <c r="D624" s="15"/>
      <c r="E624" s="13"/>
      <c r="F624" s="13"/>
    </row>
    <row r="625" spans="3:6" ht="15" customHeight="1" x14ac:dyDescent="0.25">
      <c r="C625" s="129"/>
      <c r="D625" s="15"/>
      <c r="E625" s="13"/>
      <c r="F625" s="13"/>
    </row>
    <row r="626" spans="3:6" ht="15" customHeight="1" x14ac:dyDescent="0.25">
      <c r="C626" s="129"/>
      <c r="D626" s="15"/>
      <c r="E626" s="13"/>
      <c r="F626" s="13"/>
    </row>
    <row r="627" spans="3:6" ht="15" customHeight="1" x14ac:dyDescent="0.25">
      <c r="C627" s="129"/>
      <c r="D627" s="15"/>
      <c r="E627" s="13"/>
      <c r="F627" s="13"/>
    </row>
    <row r="628" spans="3:6" ht="15" customHeight="1" x14ac:dyDescent="0.25">
      <c r="C628" s="129"/>
      <c r="D628" s="15"/>
      <c r="E628" s="13"/>
      <c r="F628" s="13"/>
    </row>
    <row r="629" spans="3:6" ht="15" customHeight="1" x14ac:dyDescent="0.25">
      <c r="C629" s="129"/>
      <c r="D629" s="15"/>
      <c r="E629" s="13"/>
      <c r="F629" s="13"/>
    </row>
    <row r="630" spans="3:6" ht="15" customHeight="1" x14ac:dyDescent="0.25">
      <c r="C630" s="129"/>
      <c r="D630" s="15"/>
      <c r="E630" s="13"/>
      <c r="F630" s="13"/>
    </row>
    <row r="631" spans="3:6" ht="15" customHeight="1" x14ac:dyDescent="0.25">
      <c r="C631" s="129"/>
      <c r="D631" s="15"/>
      <c r="E631" s="13"/>
      <c r="F631" s="13"/>
    </row>
    <row r="632" spans="3:6" ht="15" customHeight="1" x14ac:dyDescent="0.25">
      <c r="C632" s="129"/>
      <c r="D632" s="15"/>
      <c r="E632" s="13"/>
      <c r="F632" s="13"/>
    </row>
    <row r="633" spans="3:6" ht="15" customHeight="1" x14ac:dyDescent="0.25">
      <c r="C633" s="129"/>
      <c r="D633" s="15"/>
      <c r="E633" s="13"/>
      <c r="F633" s="13"/>
    </row>
    <row r="634" spans="3:6" ht="15" customHeight="1" x14ac:dyDescent="0.25">
      <c r="C634" s="129"/>
      <c r="D634" s="15"/>
      <c r="E634" s="13"/>
      <c r="F634" s="13"/>
    </row>
    <row r="635" spans="3:6" ht="15" customHeight="1" x14ac:dyDescent="0.25">
      <c r="C635" s="129"/>
      <c r="D635" s="15"/>
      <c r="E635" s="13"/>
      <c r="F635" s="13"/>
    </row>
    <row r="636" spans="3:6" ht="15" customHeight="1" x14ac:dyDescent="0.25">
      <c r="C636" s="129"/>
      <c r="D636" s="15"/>
      <c r="E636" s="13"/>
      <c r="F636" s="13"/>
    </row>
    <row r="637" spans="3:6" ht="15" customHeight="1" x14ac:dyDescent="0.25">
      <c r="C637" s="129"/>
      <c r="D637" s="15"/>
      <c r="E637" s="13"/>
      <c r="F637" s="13"/>
    </row>
    <row r="638" spans="3:6" ht="15" customHeight="1" x14ac:dyDescent="0.25">
      <c r="C638" s="129"/>
      <c r="D638" s="15"/>
      <c r="E638" s="13"/>
      <c r="F638" s="13"/>
    </row>
    <row r="639" spans="3:6" ht="15" customHeight="1" x14ac:dyDescent="0.25">
      <c r="C639" s="129"/>
      <c r="D639" s="15"/>
      <c r="E639" s="13"/>
      <c r="F639" s="13"/>
    </row>
    <row r="640" spans="3:6" ht="15" customHeight="1" x14ac:dyDescent="0.25">
      <c r="C640" s="129"/>
      <c r="D640" s="15"/>
      <c r="E640" s="13"/>
      <c r="F640" s="13"/>
    </row>
    <row r="641" spans="3:6" ht="15" customHeight="1" x14ac:dyDescent="0.25">
      <c r="C641" s="129"/>
      <c r="D641" s="15"/>
      <c r="E641" s="13"/>
      <c r="F641" s="13"/>
    </row>
    <row r="642" spans="3:6" ht="15" customHeight="1" x14ac:dyDescent="0.25">
      <c r="C642" s="129"/>
      <c r="D642" s="15"/>
      <c r="E642" s="13"/>
      <c r="F642" s="13"/>
    </row>
    <row r="643" spans="3:6" ht="15" customHeight="1" x14ac:dyDescent="0.25">
      <c r="C643" s="129"/>
      <c r="D643" s="15"/>
      <c r="E643" s="13"/>
      <c r="F643" s="13"/>
    </row>
    <row r="644" spans="3:6" ht="15" customHeight="1" x14ac:dyDescent="0.25">
      <c r="C644" s="129"/>
      <c r="D644" s="15"/>
      <c r="E644" s="13"/>
      <c r="F644" s="13"/>
    </row>
    <row r="645" spans="3:6" ht="15" customHeight="1" x14ac:dyDescent="0.25">
      <c r="C645" s="129"/>
      <c r="D645" s="15"/>
      <c r="E645" s="13"/>
      <c r="F645" s="13"/>
    </row>
    <row r="646" spans="3:6" ht="15" customHeight="1" x14ac:dyDescent="0.25">
      <c r="C646" s="129"/>
      <c r="D646" s="15"/>
      <c r="E646" s="13"/>
      <c r="F646" s="13"/>
    </row>
    <row r="647" spans="3:6" ht="15" customHeight="1" x14ac:dyDescent="0.25">
      <c r="C647" s="129"/>
      <c r="D647" s="15"/>
      <c r="E647" s="13"/>
      <c r="F647" s="13"/>
    </row>
    <row r="648" spans="3:6" ht="15" customHeight="1" x14ac:dyDescent="0.25">
      <c r="C648" s="129"/>
      <c r="D648" s="15"/>
      <c r="E648" s="13"/>
      <c r="F648" s="13"/>
    </row>
    <row r="649" spans="3:6" ht="15" customHeight="1" x14ac:dyDescent="0.25">
      <c r="C649" s="129"/>
      <c r="D649" s="15"/>
      <c r="E649" s="13"/>
      <c r="F649" s="13"/>
    </row>
    <row r="650" spans="3:6" ht="15" customHeight="1" x14ac:dyDescent="0.25">
      <c r="C650" s="129"/>
      <c r="D650" s="15"/>
      <c r="E650" s="13"/>
      <c r="F650" s="13"/>
    </row>
    <row r="651" spans="3:6" ht="15" customHeight="1" x14ac:dyDescent="0.25">
      <c r="C651" s="129"/>
      <c r="D651" s="15"/>
      <c r="E651" s="13"/>
      <c r="F651" s="13"/>
    </row>
    <row r="652" spans="3:6" ht="15" customHeight="1" x14ac:dyDescent="0.25">
      <c r="C652" s="129"/>
      <c r="D652" s="15"/>
      <c r="E652" s="13"/>
      <c r="F652" s="13"/>
    </row>
    <row r="653" spans="3:6" ht="15" customHeight="1" x14ac:dyDescent="0.25">
      <c r="C653" s="129"/>
      <c r="D653" s="15"/>
      <c r="E653" s="13"/>
      <c r="F653" s="13"/>
    </row>
    <row r="654" spans="3:6" ht="15" customHeight="1" x14ac:dyDescent="0.25">
      <c r="C654" s="129"/>
      <c r="D654" s="15"/>
      <c r="E654" s="13"/>
      <c r="F654" s="13"/>
    </row>
    <row r="655" spans="3:6" ht="15" customHeight="1" x14ac:dyDescent="0.25">
      <c r="C655" s="129"/>
      <c r="D655" s="15"/>
      <c r="E655" s="13"/>
      <c r="F655" s="13"/>
    </row>
    <row r="656" spans="3:6" ht="15" customHeight="1" x14ac:dyDescent="0.25">
      <c r="C656" s="129"/>
      <c r="D656" s="15"/>
      <c r="E656" s="13"/>
      <c r="F656" s="13"/>
    </row>
    <row r="657" spans="3:6" ht="15" customHeight="1" x14ac:dyDescent="0.25">
      <c r="C657" s="129"/>
      <c r="D657" s="15"/>
      <c r="E657" s="13"/>
      <c r="F657" s="13"/>
    </row>
    <row r="658" spans="3:6" ht="15" customHeight="1" x14ac:dyDescent="0.25">
      <c r="C658" s="129"/>
      <c r="D658" s="15"/>
      <c r="E658" s="13"/>
      <c r="F658" s="13"/>
    </row>
    <row r="659" spans="3:6" ht="15" customHeight="1" x14ac:dyDescent="0.25">
      <c r="C659" s="129"/>
      <c r="D659" s="15"/>
      <c r="E659" s="13"/>
      <c r="F659" s="13"/>
    </row>
    <row r="660" spans="3:6" ht="15" customHeight="1" x14ac:dyDescent="0.25">
      <c r="C660" s="129"/>
      <c r="D660" s="15"/>
      <c r="E660" s="13"/>
      <c r="F660" s="13"/>
    </row>
    <row r="661" spans="3:6" ht="15" customHeight="1" x14ac:dyDescent="0.25">
      <c r="C661" s="129"/>
      <c r="D661" s="15"/>
      <c r="E661" s="13"/>
      <c r="F661" s="13"/>
    </row>
    <row r="662" spans="3:6" ht="15" customHeight="1" x14ac:dyDescent="0.25">
      <c r="C662" s="129"/>
      <c r="D662" s="15"/>
      <c r="E662" s="13"/>
      <c r="F662" s="13"/>
    </row>
    <row r="663" spans="3:6" ht="15" customHeight="1" x14ac:dyDescent="0.25">
      <c r="C663" s="129"/>
      <c r="D663" s="15"/>
      <c r="E663" s="13"/>
      <c r="F663" s="13"/>
    </row>
    <row r="664" spans="3:6" ht="15" customHeight="1" x14ac:dyDescent="0.25">
      <c r="C664" s="129"/>
      <c r="D664" s="15"/>
      <c r="E664" s="13"/>
      <c r="F664" s="13"/>
    </row>
    <row r="665" spans="3:6" ht="15" customHeight="1" x14ac:dyDescent="0.25">
      <c r="C665" s="129"/>
      <c r="D665" s="15"/>
      <c r="E665" s="13"/>
      <c r="F665" s="13"/>
    </row>
    <row r="666" spans="3:6" ht="15" customHeight="1" x14ac:dyDescent="0.25">
      <c r="C666" s="129"/>
      <c r="D666" s="15"/>
      <c r="E666" s="13"/>
      <c r="F666" s="13"/>
    </row>
    <row r="667" spans="3:6" ht="15" customHeight="1" x14ac:dyDescent="0.25">
      <c r="C667" s="129"/>
      <c r="D667" s="15"/>
      <c r="E667" s="13"/>
      <c r="F667" s="13"/>
    </row>
    <row r="668" spans="3:6" ht="15" customHeight="1" x14ac:dyDescent="0.25">
      <c r="C668" s="129"/>
      <c r="D668" s="15"/>
      <c r="E668" s="13"/>
      <c r="F668" s="13"/>
    </row>
    <row r="669" spans="3:6" ht="15" customHeight="1" x14ac:dyDescent="0.25">
      <c r="C669" s="129"/>
      <c r="D669" s="15"/>
      <c r="E669" s="13"/>
      <c r="F669" s="13"/>
    </row>
    <row r="670" spans="3:6" ht="15" customHeight="1" x14ac:dyDescent="0.25">
      <c r="C670" s="129"/>
      <c r="D670" s="15"/>
      <c r="E670" s="13"/>
      <c r="F670" s="13"/>
    </row>
    <row r="671" spans="3:6" ht="15" customHeight="1" x14ac:dyDescent="0.25">
      <c r="C671" s="129"/>
      <c r="D671" s="15"/>
      <c r="E671" s="13"/>
      <c r="F671" s="13"/>
    </row>
    <row r="672" spans="3:6" ht="15" customHeight="1" x14ac:dyDescent="0.25">
      <c r="C672" s="129"/>
      <c r="D672" s="15"/>
      <c r="E672" s="13"/>
      <c r="F672" s="13"/>
    </row>
    <row r="673" spans="3:6" ht="15" customHeight="1" x14ac:dyDescent="0.25">
      <c r="C673" s="129"/>
      <c r="D673" s="15"/>
      <c r="E673" s="13"/>
      <c r="F673" s="13"/>
    </row>
    <row r="674" spans="3:6" ht="15" customHeight="1" x14ac:dyDescent="0.25">
      <c r="C674" s="129"/>
      <c r="D674" s="15"/>
      <c r="E674" s="13"/>
      <c r="F674" s="13"/>
    </row>
    <row r="675" spans="3:6" ht="15" customHeight="1" x14ac:dyDescent="0.25">
      <c r="C675" s="129"/>
      <c r="D675" s="15"/>
      <c r="E675" s="13"/>
      <c r="F675" s="13"/>
    </row>
    <row r="676" spans="3:6" ht="15" customHeight="1" x14ac:dyDescent="0.25">
      <c r="C676" s="129"/>
      <c r="D676" s="15"/>
      <c r="E676" s="13"/>
      <c r="F676" s="13"/>
    </row>
    <row r="677" spans="3:6" ht="15" customHeight="1" x14ac:dyDescent="0.25">
      <c r="C677" s="129"/>
      <c r="D677" s="15"/>
      <c r="E677" s="13"/>
      <c r="F677" s="13"/>
    </row>
    <row r="678" spans="3:6" ht="15" customHeight="1" x14ac:dyDescent="0.25">
      <c r="C678" s="129"/>
      <c r="D678" s="15"/>
      <c r="E678" s="13"/>
      <c r="F678" s="13"/>
    </row>
    <row r="679" spans="3:6" ht="15" customHeight="1" x14ac:dyDescent="0.25">
      <c r="C679" s="129"/>
      <c r="D679" s="15"/>
      <c r="E679" s="13"/>
      <c r="F679" s="13"/>
    </row>
    <row r="680" spans="3:6" ht="15" customHeight="1" x14ac:dyDescent="0.25">
      <c r="C680" s="129"/>
      <c r="D680" s="15"/>
      <c r="E680" s="13"/>
      <c r="F680" s="13"/>
    </row>
    <row r="681" spans="3:6" ht="15" customHeight="1" x14ac:dyDescent="0.25">
      <c r="C681" s="129"/>
      <c r="D681" s="15"/>
      <c r="E681" s="13"/>
      <c r="F681" s="13"/>
    </row>
    <row r="682" spans="3:6" ht="15" customHeight="1" x14ac:dyDescent="0.25">
      <c r="C682" s="129"/>
      <c r="D682" s="15"/>
      <c r="E682" s="13"/>
      <c r="F682" s="13"/>
    </row>
    <row r="683" spans="3:6" ht="15" customHeight="1" x14ac:dyDescent="0.25">
      <c r="C683" s="129"/>
      <c r="D683" s="15"/>
      <c r="E683" s="13"/>
      <c r="F683" s="13"/>
    </row>
    <row r="684" spans="3:6" ht="15" customHeight="1" x14ac:dyDescent="0.25">
      <c r="C684" s="129"/>
      <c r="D684" s="15"/>
      <c r="E684" s="13"/>
      <c r="F684" s="13"/>
    </row>
    <row r="685" spans="3:6" ht="15" customHeight="1" x14ac:dyDescent="0.25">
      <c r="C685" s="129"/>
      <c r="D685" s="15"/>
      <c r="E685" s="13"/>
      <c r="F685" s="13"/>
    </row>
    <row r="686" spans="3:6" ht="15" customHeight="1" x14ac:dyDescent="0.25">
      <c r="C686" s="129"/>
      <c r="D686" s="15"/>
      <c r="E686" s="13"/>
      <c r="F686" s="13"/>
    </row>
    <row r="687" spans="3:6" ht="15" customHeight="1" x14ac:dyDescent="0.25">
      <c r="C687" s="129"/>
      <c r="D687" s="15"/>
      <c r="E687" s="13"/>
      <c r="F687" s="13"/>
    </row>
    <row r="688" spans="3:6" ht="15" customHeight="1" x14ac:dyDescent="0.25">
      <c r="C688" s="129"/>
      <c r="D688" s="15"/>
      <c r="E688" s="13"/>
      <c r="F688" s="13"/>
    </row>
    <row r="689" spans="3:6" ht="15" customHeight="1" x14ac:dyDescent="0.25">
      <c r="C689" s="129"/>
      <c r="D689" s="15"/>
      <c r="E689" s="13"/>
      <c r="F689" s="13"/>
    </row>
    <row r="690" spans="3:6" ht="15" customHeight="1" x14ac:dyDescent="0.25">
      <c r="C690" s="129"/>
      <c r="D690" s="15"/>
      <c r="E690" s="13"/>
      <c r="F690" s="13"/>
    </row>
    <row r="691" spans="3:6" ht="15" customHeight="1" x14ac:dyDescent="0.25">
      <c r="C691" s="129"/>
      <c r="D691" s="15"/>
      <c r="E691" s="13"/>
      <c r="F691" s="13"/>
    </row>
    <row r="692" spans="3:6" ht="15" customHeight="1" x14ac:dyDescent="0.25">
      <c r="C692" s="129"/>
      <c r="D692" s="15"/>
      <c r="E692" s="13"/>
      <c r="F692" s="13"/>
    </row>
    <row r="693" spans="3:6" ht="15" customHeight="1" x14ac:dyDescent="0.25">
      <c r="C693" s="129"/>
      <c r="D693" s="15"/>
      <c r="E693" s="13"/>
      <c r="F693" s="13"/>
    </row>
    <row r="694" spans="3:6" ht="15" customHeight="1" x14ac:dyDescent="0.25">
      <c r="C694" s="129"/>
      <c r="D694" s="15"/>
      <c r="E694" s="13"/>
      <c r="F694" s="13"/>
    </row>
    <row r="695" spans="3:6" ht="15" customHeight="1" x14ac:dyDescent="0.25">
      <c r="C695" s="129"/>
      <c r="D695" s="15"/>
      <c r="E695" s="13"/>
      <c r="F695" s="13"/>
    </row>
    <row r="696" spans="3:6" ht="15" customHeight="1" x14ac:dyDescent="0.25">
      <c r="C696" s="129"/>
      <c r="D696" s="15"/>
      <c r="E696" s="13"/>
      <c r="F696" s="13"/>
    </row>
    <row r="697" spans="3:6" ht="15" customHeight="1" x14ac:dyDescent="0.25">
      <c r="C697" s="129"/>
      <c r="D697" s="15"/>
      <c r="E697" s="13"/>
      <c r="F697" s="13"/>
    </row>
    <row r="698" spans="3:6" ht="15" customHeight="1" x14ac:dyDescent="0.25">
      <c r="C698" s="129"/>
      <c r="D698" s="15"/>
      <c r="E698" s="13"/>
      <c r="F698" s="13"/>
    </row>
    <row r="699" spans="3:6" ht="15" customHeight="1" x14ac:dyDescent="0.25">
      <c r="C699" s="129"/>
      <c r="D699" s="15"/>
      <c r="E699" s="13"/>
      <c r="F699" s="13"/>
    </row>
    <row r="700" spans="3:6" ht="15" customHeight="1" x14ac:dyDescent="0.25">
      <c r="C700" s="129"/>
      <c r="D700" s="15"/>
      <c r="E700" s="13"/>
      <c r="F700" s="13"/>
    </row>
    <row r="701" spans="3:6" ht="15" customHeight="1" x14ac:dyDescent="0.25">
      <c r="C701" s="129"/>
      <c r="D701" s="15"/>
      <c r="E701" s="13"/>
      <c r="F701" s="13"/>
    </row>
    <row r="702" spans="3:6" ht="15" customHeight="1" x14ac:dyDescent="0.25">
      <c r="C702" s="129"/>
      <c r="D702" s="15"/>
      <c r="E702" s="13"/>
      <c r="F702" s="13"/>
    </row>
    <row r="703" spans="3:6" ht="15" customHeight="1" x14ac:dyDescent="0.25">
      <c r="C703" s="129"/>
      <c r="D703" s="15"/>
      <c r="E703" s="13"/>
      <c r="F703" s="13"/>
    </row>
    <row r="704" spans="3:6" ht="15" customHeight="1" x14ac:dyDescent="0.25">
      <c r="C704" s="129"/>
      <c r="D704" s="15"/>
      <c r="E704" s="13"/>
      <c r="F704" s="13"/>
    </row>
    <row r="705" spans="3:6" ht="15" customHeight="1" x14ac:dyDescent="0.25">
      <c r="C705" s="129"/>
      <c r="D705" s="15"/>
      <c r="E705" s="13"/>
      <c r="F705" s="13"/>
    </row>
    <row r="706" spans="3:6" ht="15" customHeight="1" x14ac:dyDescent="0.25">
      <c r="C706" s="129"/>
      <c r="D706" s="15"/>
      <c r="E706" s="13"/>
      <c r="F706" s="13"/>
    </row>
    <row r="707" spans="3:6" ht="15" customHeight="1" x14ac:dyDescent="0.25">
      <c r="C707" s="129"/>
      <c r="D707" s="15"/>
      <c r="E707" s="13"/>
      <c r="F707" s="13"/>
    </row>
    <row r="708" spans="3:6" ht="15" customHeight="1" x14ac:dyDescent="0.25">
      <c r="C708" s="129"/>
      <c r="D708" s="15"/>
      <c r="E708" s="13"/>
      <c r="F708" s="13"/>
    </row>
    <row r="709" spans="3:6" ht="15" customHeight="1" x14ac:dyDescent="0.25">
      <c r="C709" s="129"/>
      <c r="D709" s="15"/>
      <c r="E709" s="13"/>
      <c r="F709" s="13"/>
    </row>
    <row r="710" spans="3:6" ht="15" customHeight="1" x14ac:dyDescent="0.25">
      <c r="C710" s="129"/>
      <c r="D710" s="15"/>
      <c r="E710" s="13"/>
      <c r="F710" s="13"/>
    </row>
    <row r="711" spans="3:6" ht="15" customHeight="1" x14ac:dyDescent="0.25">
      <c r="C711" s="129"/>
      <c r="D711" s="15"/>
      <c r="E711" s="13"/>
      <c r="F711" s="13"/>
    </row>
    <row r="712" spans="3:6" ht="15" customHeight="1" x14ac:dyDescent="0.25">
      <c r="C712" s="129"/>
      <c r="D712" s="15"/>
      <c r="E712" s="13"/>
      <c r="F712" s="13"/>
    </row>
    <row r="713" spans="3:6" ht="15" customHeight="1" x14ac:dyDescent="0.25">
      <c r="C713" s="129"/>
      <c r="D713" s="15"/>
      <c r="E713" s="13"/>
      <c r="F713" s="13"/>
    </row>
    <row r="714" spans="3:6" ht="15" customHeight="1" x14ac:dyDescent="0.25">
      <c r="C714" s="129"/>
      <c r="D714" s="15"/>
      <c r="E714" s="13"/>
      <c r="F714" s="13"/>
    </row>
    <row r="715" spans="3:6" ht="15" customHeight="1" x14ac:dyDescent="0.25">
      <c r="C715" s="129"/>
      <c r="D715" s="15"/>
      <c r="E715" s="13"/>
      <c r="F715" s="13"/>
    </row>
    <row r="716" spans="3:6" ht="15" customHeight="1" x14ac:dyDescent="0.25">
      <c r="C716" s="129"/>
      <c r="D716" s="15"/>
      <c r="E716" s="13"/>
      <c r="F716" s="13"/>
    </row>
    <row r="717" spans="3:6" ht="15" customHeight="1" x14ac:dyDescent="0.25">
      <c r="C717" s="129"/>
      <c r="D717" s="15"/>
      <c r="E717" s="13"/>
      <c r="F717" s="13"/>
    </row>
    <row r="718" spans="3:6" ht="15" customHeight="1" x14ac:dyDescent="0.25">
      <c r="C718" s="129"/>
      <c r="D718" s="15"/>
      <c r="E718" s="13"/>
      <c r="F718" s="13"/>
    </row>
    <row r="719" spans="3:6" ht="15" customHeight="1" x14ac:dyDescent="0.25">
      <c r="C719" s="129"/>
      <c r="D719" s="15"/>
      <c r="E719" s="13"/>
      <c r="F719" s="13"/>
    </row>
    <row r="720" spans="3:6" ht="15" customHeight="1" x14ac:dyDescent="0.25">
      <c r="C720" s="129"/>
      <c r="D720" s="15"/>
      <c r="E720" s="13"/>
      <c r="F720" s="13"/>
    </row>
    <row r="721" spans="3:6" ht="15" customHeight="1" x14ac:dyDescent="0.25">
      <c r="C721" s="129"/>
      <c r="D721" s="15"/>
      <c r="E721" s="13"/>
      <c r="F721" s="13"/>
    </row>
    <row r="722" spans="3:6" ht="15" customHeight="1" x14ac:dyDescent="0.25">
      <c r="C722" s="129"/>
      <c r="D722" s="15"/>
      <c r="E722" s="13"/>
      <c r="F722" s="13"/>
    </row>
    <row r="723" spans="3:6" ht="15" customHeight="1" x14ac:dyDescent="0.25">
      <c r="C723" s="129"/>
      <c r="D723" s="15"/>
      <c r="E723" s="13"/>
      <c r="F723" s="13"/>
    </row>
    <row r="724" spans="3:6" ht="15" customHeight="1" x14ac:dyDescent="0.25">
      <c r="C724" s="129"/>
      <c r="D724" s="15"/>
      <c r="E724" s="13"/>
      <c r="F724" s="13"/>
    </row>
    <row r="725" spans="3:6" ht="15" customHeight="1" x14ac:dyDescent="0.25">
      <c r="C725" s="129"/>
      <c r="D725" s="15"/>
      <c r="E725" s="13"/>
      <c r="F725" s="13"/>
    </row>
    <row r="726" spans="3:6" ht="15" customHeight="1" x14ac:dyDescent="0.25">
      <c r="C726" s="129"/>
      <c r="D726" s="15"/>
      <c r="E726" s="13"/>
      <c r="F726" s="13"/>
    </row>
    <row r="727" spans="3:6" ht="15" customHeight="1" x14ac:dyDescent="0.25">
      <c r="C727" s="129"/>
      <c r="D727" s="15"/>
      <c r="E727" s="13"/>
      <c r="F727" s="13"/>
    </row>
    <row r="728" spans="3:6" ht="15" customHeight="1" x14ac:dyDescent="0.25">
      <c r="C728" s="129"/>
      <c r="D728" s="15"/>
      <c r="E728" s="13"/>
      <c r="F728" s="13"/>
    </row>
    <row r="729" spans="3:6" ht="15" customHeight="1" x14ac:dyDescent="0.25">
      <c r="C729" s="129"/>
      <c r="D729" s="15"/>
      <c r="E729" s="13"/>
      <c r="F729" s="13"/>
    </row>
    <row r="730" spans="3:6" ht="15" customHeight="1" x14ac:dyDescent="0.25">
      <c r="C730" s="129"/>
      <c r="D730" s="15"/>
      <c r="E730" s="13"/>
      <c r="F730" s="13"/>
    </row>
    <row r="731" spans="3:6" ht="15" customHeight="1" x14ac:dyDescent="0.25">
      <c r="C731" s="129"/>
      <c r="D731" s="15"/>
      <c r="E731" s="13"/>
      <c r="F731" s="13"/>
    </row>
    <row r="732" spans="3:6" ht="15" customHeight="1" x14ac:dyDescent="0.25">
      <c r="C732" s="129"/>
      <c r="D732" s="15"/>
      <c r="E732" s="13"/>
      <c r="F732" s="13"/>
    </row>
    <row r="733" spans="3:6" ht="15" customHeight="1" x14ac:dyDescent="0.25">
      <c r="C733" s="129"/>
      <c r="D733" s="15"/>
      <c r="E733" s="13"/>
      <c r="F733" s="13"/>
    </row>
    <row r="734" spans="3:6" ht="15" customHeight="1" x14ac:dyDescent="0.25">
      <c r="C734" s="129"/>
      <c r="D734" s="15"/>
      <c r="E734" s="13"/>
      <c r="F734" s="13"/>
    </row>
    <row r="735" spans="3:6" ht="15" customHeight="1" x14ac:dyDescent="0.25">
      <c r="C735" s="129"/>
      <c r="D735" s="15"/>
      <c r="E735" s="13"/>
      <c r="F735" s="13"/>
    </row>
    <row r="736" spans="3:6" ht="15" customHeight="1" x14ac:dyDescent="0.25">
      <c r="C736" s="129"/>
      <c r="D736" s="15"/>
      <c r="E736" s="13"/>
      <c r="F736" s="13"/>
    </row>
    <row r="737" spans="3:6" ht="15" customHeight="1" x14ac:dyDescent="0.25">
      <c r="C737" s="129"/>
      <c r="D737" s="15"/>
      <c r="E737" s="13"/>
      <c r="F737" s="13"/>
    </row>
    <row r="738" spans="3:6" ht="15" customHeight="1" x14ac:dyDescent="0.25">
      <c r="C738" s="129"/>
      <c r="D738" s="15"/>
      <c r="E738" s="13"/>
      <c r="F738" s="13"/>
    </row>
    <row r="739" spans="3:6" ht="15" customHeight="1" x14ac:dyDescent="0.25">
      <c r="C739" s="129"/>
      <c r="D739" s="15"/>
      <c r="E739" s="13"/>
      <c r="F739" s="13"/>
    </row>
    <row r="740" spans="3:6" ht="15" customHeight="1" x14ac:dyDescent="0.25">
      <c r="C740" s="129"/>
      <c r="D740" s="15"/>
      <c r="E740" s="13"/>
      <c r="F740" s="13"/>
    </row>
    <row r="741" spans="3:6" ht="15" customHeight="1" x14ac:dyDescent="0.25">
      <c r="C741" s="129"/>
      <c r="D741" s="15"/>
      <c r="E741" s="13"/>
      <c r="F741" s="13"/>
    </row>
    <row r="742" spans="3:6" ht="15" customHeight="1" x14ac:dyDescent="0.25">
      <c r="C742" s="129"/>
      <c r="D742" s="15"/>
      <c r="E742" s="13"/>
      <c r="F742" s="13"/>
    </row>
    <row r="743" spans="3:6" ht="15" customHeight="1" x14ac:dyDescent="0.25">
      <c r="C743" s="129"/>
      <c r="D743" s="15"/>
      <c r="E743" s="13"/>
      <c r="F743" s="13"/>
    </row>
    <row r="744" spans="3:6" ht="15" customHeight="1" x14ac:dyDescent="0.25">
      <c r="C744" s="129"/>
      <c r="D744" s="15"/>
      <c r="E744" s="13"/>
      <c r="F744" s="13"/>
    </row>
    <row r="745" spans="3:6" ht="15" customHeight="1" x14ac:dyDescent="0.25">
      <c r="C745" s="129"/>
      <c r="D745" s="15"/>
      <c r="E745" s="13"/>
      <c r="F745" s="13"/>
    </row>
    <row r="746" spans="3:6" ht="15" customHeight="1" x14ac:dyDescent="0.25">
      <c r="C746" s="129"/>
      <c r="D746" s="15"/>
      <c r="E746" s="13"/>
      <c r="F746" s="13"/>
    </row>
    <row r="747" spans="3:6" ht="15" customHeight="1" x14ac:dyDescent="0.25">
      <c r="C747" s="129"/>
      <c r="D747" s="15"/>
      <c r="E747" s="13"/>
      <c r="F747" s="13"/>
    </row>
    <row r="748" spans="3:6" ht="15" customHeight="1" x14ac:dyDescent="0.25">
      <c r="C748" s="129"/>
      <c r="D748" s="15"/>
      <c r="E748" s="13"/>
      <c r="F748" s="13"/>
    </row>
    <row r="749" spans="3:6" ht="15" customHeight="1" x14ac:dyDescent="0.25">
      <c r="C749" s="129"/>
      <c r="D749" s="15"/>
      <c r="E749" s="13"/>
      <c r="F749" s="13"/>
    </row>
    <row r="750" spans="3:6" ht="15" customHeight="1" x14ac:dyDescent="0.25">
      <c r="C750" s="129"/>
      <c r="D750" s="15"/>
      <c r="E750" s="13"/>
      <c r="F750" s="13"/>
    </row>
    <row r="751" spans="3:6" ht="15" customHeight="1" x14ac:dyDescent="0.25">
      <c r="C751" s="129"/>
      <c r="D751" s="15"/>
      <c r="E751" s="13"/>
      <c r="F751" s="13"/>
    </row>
    <row r="752" spans="3:6" ht="15" customHeight="1" x14ac:dyDescent="0.25">
      <c r="C752" s="129"/>
      <c r="D752" s="15"/>
      <c r="E752" s="13"/>
      <c r="F752" s="13"/>
    </row>
    <row r="753" spans="3:6" ht="15" customHeight="1" x14ac:dyDescent="0.25">
      <c r="C753" s="129"/>
      <c r="D753" s="15"/>
      <c r="E753" s="13"/>
      <c r="F753" s="13"/>
    </row>
    <row r="754" spans="3:6" ht="15" customHeight="1" x14ac:dyDescent="0.25">
      <c r="C754" s="129"/>
      <c r="D754" s="15"/>
      <c r="E754" s="13"/>
      <c r="F754" s="13"/>
    </row>
    <row r="755" spans="3:6" ht="15" customHeight="1" x14ac:dyDescent="0.25">
      <c r="C755" s="129"/>
      <c r="D755" s="15"/>
      <c r="E755" s="13"/>
      <c r="F755" s="13"/>
    </row>
    <row r="756" spans="3:6" ht="15" customHeight="1" x14ac:dyDescent="0.25">
      <c r="C756" s="129"/>
      <c r="D756" s="15"/>
      <c r="E756" s="13"/>
      <c r="F756" s="13"/>
    </row>
    <row r="757" spans="3:6" ht="15" customHeight="1" x14ac:dyDescent="0.25">
      <c r="C757" s="129"/>
      <c r="D757" s="15"/>
      <c r="E757" s="13"/>
      <c r="F757" s="13"/>
    </row>
    <row r="758" spans="3:6" ht="15" customHeight="1" x14ac:dyDescent="0.25">
      <c r="C758" s="129"/>
      <c r="D758" s="15"/>
      <c r="E758" s="13"/>
      <c r="F758" s="13"/>
    </row>
    <row r="759" spans="3:6" ht="15" customHeight="1" x14ac:dyDescent="0.25">
      <c r="C759" s="129"/>
      <c r="D759" s="15"/>
      <c r="E759" s="13"/>
      <c r="F759" s="13"/>
    </row>
    <row r="760" spans="3:6" ht="15" customHeight="1" x14ac:dyDescent="0.25">
      <c r="C760" s="129"/>
      <c r="D760" s="15"/>
      <c r="E760" s="13"/>
      <c r="F760" s="13"/>
    </row>
    <row r="761" spans="3:6" ht="15" customHeight="1" x14ac:dyDescent="0.25">
      <c r="C761" s="129"/>
      <c r="D761" s="15"/>
      <c r="E761" s="13"/>
      <c r="F761" s="13"/>
    </row>
    <row r="762" spans="3:6" ht="15" customHeight="1" x14ac:dyDescent="0.25">
      <c r="C762" s="129"/>
      <c r="D762" s="15"/>
      <c r="E762" s="13"/>
      <c r="F762" s="13"/>
    </row>
    <row r="763" spans="3:6" ht="15" customHeight="1" x14ac:dyDescent="0.25">
      <c r="C763" s="129"/>
      <c r="D763" s="15"/>
      <c r="E763" s="13"/>
      <c r="F763" s="13"/>
    </row>
    <row r="764" spans="3:6" ht="15" customHeight="1" x14ac:dyDescent="0.25">
      <c r="C764" s="129"/>
      <c r="D764" s="15"/>
      <c r="E764" s="13"/>
      <c r="F764" s="13"/>
    </row>
    <row r="765" spans="3:6" ht="15" customHeight="1" x14ac:dyDescent="0.25">
      <c r="C765" s="129"/>
      <c r="D765" s="15"/>
      <c r="E765" s="13"/>
      <c r="F765" s="13"/>
    </row>
    <row r="766" spans="3:6" ht="15" customHeight="1" x14ac:dyDescent="0.25">
      <c r="C766" s="129"/>
      <c r="D766" s="15"/>
      <c r="E766" s="13"/>
      <c r="F766" s="13"/>
    </row>
    <row r="767" spans="3:6" ht="15" customHeight="1" x14ac:dyDescent="0.25">
      <c r="C767" s="129"/>
      <c r="D767" s="15"/>
      <c r="E767" s="13"/>
      <c r="F767" s="13"/>
    </row>
    <row r="768" spans="3:6" ht="15" customHeight="1" x14ac:dyDescent="0.25">
      <c r="C768" s="129"/>
      <c r="D768" s="15"/>
      <c r="E768" s="13"/>
      <c r="F768" s="13"/>
    </row>
    <row r="769" spans="3:6" ht="15" customHeight="1" x14ac:dyDescent="0.25">
      <c r="C769" s="129"/>
      <c r="D769" s="15"/>
      <c r="E769" s="13"/>
      <c r="F769" s="13"/>
    </row>
    <row r="770" spans="3:6" ht="15" customHeight="1" x14ac:dyDescent="0.25">
      <c r="C770" s="129"/>
      <c r="D770" s="15"/>
      <c r="E770" s="13"/>
      <c r="F770" s="13"/>
    </row>
    <row r="771" spans="3:6" ht="15" customHeight="1" x14ac:dyDescent="0.25">
      <c r="C771" s="129"/>
      <c r="D771" s="15"/>
      <c r="E771" s="13"/>
      <c r="F771" s="13"/>
    </row>
    <row r="772" spans="3:6" ht="15" customHeight="1" x14ac:dyDescent="0.25">
      <c r="C772" s="129"/>
      <c r="D772" s="15"/>
      <c r="E772" s="13"/>
      <c r="F772" s="13"/>
    </row>
    <row r="773" spans="3:6" ht="15" customHeight="1" x14ac:dyDescent="0.25">
      <c r="C773" s="129"/>
      <c r="D773" s="15"/>
      <c r="E773" s="13"/>
      <c r="F773" s="13"/>
    </row>
    <row r="774" spans="3:6" ht="15" customHeight="1" x14ac:dyDescent="0.25">
      <c r="C774" s="129"/>
      <c r="D774" s="15"/>
      <c r="E774" s="13"/>
      <c r="F774" s="13"/>
    </row>
    <row r="775" spans="3:6" ht="15" customHeight="1" x14ac:dyDescent="0.25">
      <c r="C775" s="129"/>
      <c r="D775" s="15"/>
      <c r="E775" s="13"/>
      <c r="F775" s="13"/>
    </row>
    <row r="776" spans="3:6" ht="15" customHeight="1" x14ac:dyDescent="0.25">
      <c r="C776" s="129"/>
      <c r="D776" s="15"/>
      <c r="E776" s="13"/>
      <c r="F776" s="13"/>
    </row>
    <row r="777" spans="3:6" ht="15" customHeight="1" x14ac:dyDescent="0.25">
      <c r="C777" s="129"/>
      <c r="D777" s="15"/>
      <c r="E777" s="13"/>
      <c r="F777" s="13"/>
    </row>
    <row r="778" spans="3:6" ht="15" customHeight="1" x14ac:dyDescent="0.25">
      <c r="C778" s="129"/>
      <c r="D778" s="15"/>
      <c r="E778" s="13"/>
      <c r="F778" s="13"/>
    </row>
    <row r="779" spans="3:6" ht="15" customHeight="1" x14ac:dyDescent="0.25">
      <c r="C779" s="129"/>
      <c r="D779" s="15"/>
      <c r="E779" s="13"/>
      <c r="F779" s="13"/>
    </row>
    <row r="780" spans="3:6" ht="15" customHeight="1" x14ac:dyDescent="0.25">
      <c r="C780" s="129"/>
      <c r="D780" s="15"/>
      <c r="E780" s="13"/>
      <c r="F780" s="13"/>
    </row>
    <row r="781" spans="3:6" ht="15" customHeight="1" x14ac:dyDescent="0.25">
      <c r="C781" s="129"/>
      <c r="D781" s="15"/>
      <c r="E781" s="13"/>
      <c r="F781" s="13"/>
    </row>
    <row r="782" spans="3:6" ht="15" customHeight="1" x14ac:dyDescent="0.25">
      <c r="C782" s="129"/>
      <c r="D782" s="15"/>
      <c r="E782" s="13"/>
      <c r="F782" s="13"/>
    </row>
    <row r="783" spans="3:6" ht="15" customHeight="1" x14ac:dyDescent="0.25">
      <c r="C783" s="129"/>
      <c r="D783" s="15"/>
      <c r="E783" s="13"/>
      <c r="F783" s="13"/>
    </row>
    <row r="784" spans="3:6" ht="15" customHeight="1" x14ac:dyDescent="0.25">
      <c r="C784" s="129"/>
      <c r="D784" s="15"/>
      <c r="E784" s="13"/>
      <c r="F784" s="13"/>
    </row>
    <row r="785" spans="3:6" ht="15" customHeight="1" x14ac:dyDescent="0.25">
      <c r="C785" s="129"/>
      <c r="D785" s="15"/>
      <c r="E785" s="13"/>
      <c r="F785" s="13"/>
    </row>
    <row r="786" spans="3:6" ht="15" customHeight="1" x14ac:dyDescent="0.25">
      <c r="C786" s="129"/>
      <c r="D786" s="15"/>
      <c r="E786" s="13"/>
      <c r="F786" s="13"/>
    </row>
    <row r="787" spans="3:6" ht="15" customHeight="1" x14ac:dyDescent="0.25">
      <c r="C787" s="129"/>
      <c r="D787" s="15"/>
      <c r="E787" s="13"/>
      <c r="F787" s="13"/>
    </row>
    <row r="788" spans="3:6" ht="15" customHeight="1" x14ac:dyDescent="0.25">
      <c r="C788" s="129"/>
      <c r="D788" s="15"/>
      <c r="E788" s="13"/>
      <c r="F788" s="13"/>
    </row>
    <row r="789" spans="3:6" ht="15" customHeight="1" x14ac:dyDescent="0.25">
      <c r="C789" s="129"/>
      <c r="D789" s="15"/>
      <c r="E789" s="13"/>
      <c r="F789" s="13"/>
    </row>
    <row r="790" spans="3:6" ht="15" customHeight="1" x14ac:dyDescent="0.25">
      <c r="C790" s="129"/>
      <c r="D790" s="15"/>
      <c r="E790" s="13"/>
      <c r="F790" s="13"/>
    </row>
    <row r="791" spans="3:6" ht="15" customHeight="1" x14ac:dyDescent="0.25">
      <c r="C791" s="129"/>
      <c r="D791" s="15"/>
      <c r="E791" s="13"/>
      <c r="F791" s="13"/>
    </row>
    <row r="792" spans="3:6" ht="15" customHeight="1" x14ac:dyDescent="0.25">
      <c r="C792" s="129"/>
      <c r="D792" s="15"/>
      <c r="E792" s="13"/>
      <c r="F792" s="13"/>
    </row>
    <row r="793" spans="3:6" ht="15" customHeight="1" x14ac:dyDescent="0.25">
      <c r="C793" s="129"/>
      <c r="D793" s="15"/>
      <c r="E793" s="13"/>
      <c r="F793" s="13"/>
    </row>
    <row r="794" spans="3:6" ht="15" customHeight="1" x14ac:dyDescent="0.25">
      <c r="C794" s="129"/>
      <c r="D794" s="15"/>
      <c r="E794" s="13"/>
      <c r="F794" s="13"/>
    </row>
    <row r="795" spans="3:6" ht="15" customHeight="1" x14ac:dyDescent="0.25">
      <c r="C795" s="129"/>
      <c r="D795" s="15"/>
      <c r="E795" s="13"/>
      <c r="F795" s="13"/>
    </row>
    <row r="796" spans="3:6" ht="15" customHeight="1" x14ac:dyDescent="0.25">
      <c r="C796" s="129"/>
      <c r="D796" s="15"/>
      <c r="E796" s="13"/>
      <c r="F796" s="13"/>
    </row>
    <row r="797" spans="3:6" ht="15" customHeight="1" x14ac:dyDescent="0.25">
      <c r="C797" s="129"/>
      <c r="D797" s="15"/>
      <c r="E797" s="13"/>
      <c r="F797" s="13"/>
    </row>
    <row r="798" spans="3:6" ht="15" customHeight="1" x14ac:dyDescent="0.25">
      <c r="C798" s="129"/>
      <c r="D798" s="15"/>
      <c r="E798" s="13"/>
      <c r="F798" s="13"/>
    </row>
    <row r="799" spans="3:6" ht="15" customHeight="1" x14ac:dyDescent="0.25">
      <c r="C799" s="129"/>
      <c r="D799" s="15"/>
      <c r="E799" s="13"/>
      <c r="F799" s="13"/>
    </row>
    <row r="800" spans="3:6" ht="15" customHeight="1" x14ac:dyDescent="0.25">
      <c r="C800" s="129"/>
      <c r="D800" s="15"/>
      <c r="E800" s="13"/>
      <c r="F800" s="13"/>
    </row>
    <row r="801" spans="3:6" ht="15" customHeight="1" x14ac:dyDescent="0.25">
      <c r="C801" s="129"/>
      <c r="D801" s="15"/>
      <c r="E801" s="13"/>
      <c r="F801" s="13"/>
    </row>
    <row r="802" spans="3:6" ht="15" customHeight="1" x14ac:dyDescent="0.25">
      <c r="C802" s="129"/>
      <c r="D802" s="15"/>
      <c r="E802" s="13"/>
      <c r="F802" s="13"/>
    </row>
    <row r="803" spans="3:6" ht="15" customHeight="1" x14ac:dyDescent="0.25">
      <c r="C803" s="129"/>
      <c r="D803" s="15"/>
      <c r="E803" s="13"/>
      <c r="F803" s="13"/>
    </row>
    <row r="804" spans="3:6" ht="15" customHeight="1" x14ac:dyDescent="0.25">
      <c r="C804" s="129"/>
      <c r="D804" s="15"/>
      <c r="E804" s="13"/>
      <c r="F804" s="13"/>
    </row>
    <row r="805" spans="3:6" ht="15" customHeight="1" x14ac:dyDescent="0.25">
      <c r="C805" s="129"/>
      <c r="D805" s="15"/>
      <c r="E805" s="13"/>
      <c r="F805" s="13"/>
    </row>
    <row r="806" spans="3:6" ht="15" customHeight="1" x14ac:dyDescent="0.25">
      <c r="C806" s="129"/>
      <c r="D806" s="15"/>
      <c r="E806" s="13"/>
      <c r="F806" s="13"/>
    </row>
    <row r="807" spans="3:6" ht="15" customHeight="1" x14ac:dyDescent="0.25">
      <c r="C807" s="129"/>
      <c r="D807" s="15"/>
      <c r="E807" s="13"/>
      <c r="F807" s="13"/>
    </row>
    <row r="808" spans="3:6" ht="15" customHeight="1" x14ac:dyDescent="0.25">
      <c r="C808" s="129"/>
      <c r="D808" s="15"/>
      <c r="E808" s="13"/>
      <c r="F808" s="13"/>
    </row>
    <row r="809" spans="3:6" ht="15" customHeight="1" x14ac:dyDescent="0.25">
      <c r="C809" s="129"/>
      <c r="D809" s="15"/>
      <c r="E809" s="13"/>
      <c r="F809" s="13"/>
    </row>
    <row r="810" spans="3:6" ht="15" customHeight="1" x14ac:dyDescent="0.25">
      <c r="C810" s="129"/>
      <c r="D810" s="15"/>
      <c r="E810" s="13"/>
      <c r="F810" s="13"/>
    </row>
    <row r="811" spans="3:6" ht="15" customHeight="1" x14ac:dyDescent="0.25">
      <c r="C811" s="129"/>
      <c r="D811" s="15"/>
      <c r="E811" s="13"/>
      <c r="F811" s="13"/>
    </row>
    <row r="812" spans="3:6" ht="15" customHeight="1" x14ac:dyDescent="0.25">
      <c r="C812" s="129"/>
      <c r="D812" s="15"/>
      <c r="E812" s="13"/>
      <c r="F812" s="13"/>
    </row>
    <row r="813" spans="3:6" ht="15" customHeight="1" x14ac:dyDescent="0.25">
      <c r="C813" s="129"/>
      <c r="D813" s="15"/>
      <c r="E813" s="13"/>
      <c r="F813" s="13"/>
    </row>
    <row r="814" spans="3:6" ht="15" customHeight="1" x14ac:dyDescent="0.25">
      <c r="C814" s="129"/>
      <c r="D814" s="15"/>
      <c r="E814" s="13"/>
      <c r="F814" s="13"/>
    </row>
    <row r="815" spans="3:6" ht="15" customHeight="1" x14ac:dyDescent="0.25">
      <c r="C815" s="129"/>
      <c r="D815" s="15"/>
      <c r="E815" s="13"/>
      <c r="F815" s="13"/>
    </row>
    <row r="816" spans="3:6" ht="15" customHeight="1" x14ac:dyDescent="0.25">
      <c r="C816" s="129"/>
      <c r="D816" s="15"/>
      <c r="E816" s="13"/>
      <c r="F816" s="13"/>
    </row>
    <row r="817" spans="3:6" ht="15" customHeight="1" x14ac:dyDescent="0.25">
      <c r="C817" s="129"/>
      <c r="D817" s="15"/>
      <c r="E817" s="13"/>
      <c r="F817" s="13"/>
    </row>
    <row r="818" spans="3:6" ht="15" customHeight="1" x14ac:dyDescent="0.25">
      <c r="C818" s="129"/>
      <c r="D818" s="15"/>
      <c r="E818" s="13"/>
      <c r="F818" s="13"/>
    </row>
    <row r="819" spans="3:6" ht="15" customHeight="1" x14ac:dyDescent="0.25">
      <c r="C819" s="129"/>
      <c r="D819" s="15"/>
      <c r="E819" s="13"/>
      <c r="F819" s="13"/>
    </row>
    <row r="820" spans="3:6" ht="15" customHeight="1" x14ac:dyDescent="0.25">
      <c r="C820" s="129"/>
      <c r="D820" s="15"/>
      <c r="E820" s="13"/>
      <c r="F820" s="13"/>
    </row>
    <row r="821" spans="3:6" ht="15" customHeight="1" x14ac:dyDescent="0.25">
      <c r="C821" s="129"/>
      <c r="D821" s="15"/>
      <c r="E821" s="13"/>
      <c r="F821" s="13"/>
    </row>
    <row r="822" spans="3:6" ht="15" customHeight="1" x14ac:dyDescent="0.25">
      <c r="C822" s="129"/>
      <c r="D822" s="15"/>
      <c r="E822" s="13"/>
      <c r="F822" s="13"/>
    </row>
    <row r="823" spans="3:6" ht="15" customHeight="1" x14ac:dyDescent="0.25">
      <c r="C823" s="129"/>
      <c r="D823" s="15"/>
      <c r="E823" s="13"/>
      <c r="F823" s="13"/>
    </row>
    <row r="824" spans="3:6" ht="15" customHeight="1" x14ac:dyDescent="0.25">
      <c r="C824" s="129"/>
      <c r="D824" s="15"/>
      <c r="E824" s="13"/>
      <c r="F824" s="13"/>
    </row>
    <row r="825" spans="3:6" ht="15" customHeight="1" x14ac:dyDescent="0.25">
      <c r="C825" s="129"/>
      <c r="D825" s="15"/>
      <c r="E825" s="13"/>
      <c r="F825" s="13"/>
    </row>
    <row r="826" spans="3:6" ht="15" customHeight="1" x14ac:dyDescent="0.25">
      <c r="C826" s="129"/>
      <c r="D826" s="15"/>
      <c r="E826" s="13"/>
      <c r="F826" s="13"/>
    </row>
    <row r="827" spans="3:6" ht="15" customHeight="1" x14ac:dyDescent="0.25">
      <c r="C827" s="129"/>
      <c r="D827" s="15"/>
      <c r="E827" s="13"/>
      <c r="F827" s="13"/>
    </row>
    <row r="828" spans="3:6" ht="15" customHeight="1" x14ac:dyDescent="0.25">
      <c r="C828" s="129"/>
      <c r="D828" s="15"/>
      <c r="E828" s="13"/>
      <c r="F828" s="13"/>
    </row>
    <row r="829" spans="3:6" ht="15" customHeight="1" x14ac:dyDescent="0.25">
      <c r="C829" s="129"/>
      <c r="D829" s="15"/>
      <c r="E829" s="13"/>
      <c r="F829" s="13"/>
    </row>
    <row r="830" spans="3:6" ht="15" customHeight="1" x14ac:dyDescent="0.25">
      <c r="C830" s="129"/>
      <c r="D830" s="15"/>
      <c r="E830" s="13"/>
      <c r="F830" s="13"/>
    </row>
    <row r="831" spans="3:6" ht="15" customHeight="1" x14ac:dyDescent="0.25">
      <c r="C831" s="129"/>
      <c r="D831" s="15"/>
      <c r="E831" s="13"/>
      <c r="F831" s="13"/>
    </row>
    <row r="832" spans="3:6" ht="15" customHeight="1" x14ac:dyDescent="0.25">
      <c r="C832" s="129"/>
      <c r="D832" s="15"/>
      <c r="E832" s="13"/>
      <c r="F832" s="13"/>
    </row>
    <row r="833" spans="3:6" ht="15" customHeight="1" x14ac:dyDescent="0.25">
      <c r="C833" s="129"/>
      <c r="D833" s="15"/>
      <c r="E833" s="13"/>
      <c r="F833" s="13"/>
    </row>
    <row r="834" spans="3:6" ht="15" customHeight="1" x14ac:dyDescent="0.25">
      <c r="C834" s="129"/>
      <c r="D834" s="15"/>
      <c r="E834" s="13"/>
      <c r="F834" s="13"/>
    </row>
    <row r="835" spans="3:6" ht="15" customHeight="1" x14ac:dyDescent="0.25">
      <c r="C835" s="129"/>
      <c r="D835" s="15"/>
      <c r="E835" s="13"/>
      <c r="F835" s="13"/>
    </row>
    <row r="836" spans="3:6" ht="15" customHeight="1" x14ac:dyDescent="0.25">
      <c r="C836" s="129"/>
      <c r="D836" s="15"/>
      <c r="E836" s="13"/>
      <c r="F836" s="13"/>
    </row>
    <row r="837" spans="3:6" ht="15" customHeight="1" x14ac:dyDescent="0.25">
      <c r="C837" s="129"/>
      <c r="D837" s="15"/>
      <c r="E837" s="13"/>
      <c r="F837" s="13"/>
    </row>
    <row r="838" spans="3:6" ht="15" customHeight="1" x14ac:dyDescent="0.25">
      <c r="C838" s="129"/>
      <c r="D838" s="15"/>
      <c r="E838" s="13"/>
      <c r="F838" s="13"/>
    </row>
    <row r="839" spans="3:6" ht="15" customHeight="1" x14ac:dyDescent="0.25">
      <c r="C839" s="129"/>
      <c r="D839" s="15"/>
      <c r="E839" s="13"/>
      <c r="F839" s="13"/>
    </row>
    <row r="840" spans="3:6" ht="15" customHeight="1" x14ac:dyDescent="0.25">
      <c r="C840" s="129"/>
      <c r="D840" s="15"/>
      <c r="E840" s="13"/>
      <c r="F840" s="13"/>
    </row>
    <row r="841" spans="3:6" ht="15" customHeight="1" x14ac:dyDescent="0.25">
      <c r="C841" s="129"/>
      <c r="D841" s="15"/>
      <c r="E841" s="13"/>
      <c r="F841" s="13"/>
    </row>
    <row r="842" spans="3:6" ht="15" customHeight="1" x14ac:dyDescent="0.25">
      <c r="C842" s="129"/>
      <c r="D842" s="15"/>
      <c r="E842" s="13"/>
      <c r="F842" s="13"/>
    </row>
    <row r="843" spans="3:6" ht="15" customHeight="1" x14ac:dyDescent="0.25">
      <c r="C843" s="129"/>
      <c r="D843" s="15"/>
      <c r="E843" s="13"/>
      <c r="F843" s="13"/>
    </row>
    <row r="844" spans="3:6" ht="15" customHeight="1" x14ac:dyDescent="0.25">
      <c r="C844" s="129"/>
      <c r="D844" s="15"/>
      <c r="E844" s="13"/>
      <c r="F844" s="13"/>
    </row>
    <row r="845" spans="3:6" ht="15" customHeight="1" x14ac:dyDescent="0.25">
      <c r="C845" s="129"/>
      <c r="D845" s="15"/>
      <c r="E845" s="13"/>
      <c r="F845" s="13"/>
    </row>
    <row r="846" spans="3:6" ht="15" customHeight="1" x14ac:dyDescent="0.25">
      <c r="C846" s="129"/>
      <c r="D846" s="15"/>
      <c r="E846" s="13"/>
      <c r="F846" s="13"/>
    </row>
    <row r="847" spans="3:6" ht="15" customHeight="1" x14ac:dyDescent="0.25">
      <c r="C847" s="129"/>
      <c r="D847" s="15"/>
      <c r="E847" s="13"/>
      <c r="F847" s="13"/>
    </row>
    <row r="848" spans="3:6" ht="15" customHeight="1" x14ac:dyDescent="0.25">
      <c r="C848" s="129"/>
      <c r="D848" s="15"/>
      <c r="E848" s="13"/>
      <c r="F848" s="13"/>
    </row>
    <row r="849" spans="3:6" ht="15" customHeight="1" x14ac:dyDescent="0.25">
      <c r="C849" s="129"/>
      <c r="D849" s="15"/>
      <c r="E849" s="13"/>
      <c r="F849" s="13"/>
    </row>
    <row r="850" spans="3:6" ht="15" customHeight="1" x14ac:dyDescent="0.25">
      <c r="C850" s="129"/>
      <c r="D850" s="15"/>
      <c r="E850" s="13"/>
      <c r="F850" s="13"/>
    </row>
    <row r="851" spans="3:6" ht="15" customHeight="1" x14ac:dyDescent="0.25">
      <c r="C851" s="129"/>
      <c r="D851" s="15"/>
      <c r="E851" s="13"/>
      <c r="F851" s="13"/>
    </row>
    <row r="852" spans="3:6" ht="15" customHeight="1" x14ac:dyDescent="0.25">
      <c r="C852" s="129"/>
      <c r="D852" s="15"/>
      <c r="E852" s="13"/>
      <c r="F852" s="13"/>
    </row>
    <row r="853" spans="3:6" ht="15" customHeight="1" x14ac:dyDescent="0.25">
      <c r="C853" s="129"/>
      <c r="D853" s="15"/>
      <c r="E853" s="13"/>
      <c r="F853" s="13"/>
    </row>
    <row r="854" spans="3:6" ht="15" customHeight="1" x14ac:dyDescent="0.25">
      <c r="C854" s="129"/>
      <c r="D854" s="15"/>
      <c r="E854" s="13"/>
      <c r="F854" s="13"/>
    </row>
    <row r="855" spans="3:6" ht="15" customHeight="1" x14ac:dyDescent="0.25">
      <c r="C855" s="129"/>
      <c r="D855" s="15"/>
      <c r="E855" s="13"/>
      <c r="F855" s="13"/>
    </row>
    <row r="856" spans="3:6" ht="15" customHeight="1" x14ac:dyDescent="0.25">
      <c r="C856" s="129"/>
      <c r="D856" s="15"/>
      <c r="E856" s="13"/>
      <c r="F856" s="13"/>
    </row>
    <row r="857" spans="3:6" ht="15" customHeight="1" x14ac:dyDescent="0.25">
      <c r="C857" s="129"/>
      <c r="D857" s="15"/>
      <c r="E857" s="13"/>
      <c r="F857" s="13"/>
    </row>
    <row r="858" spans="3:6" ht="15" customHeight="1" x14ac:dyDescent="0.25">
      <c r="C858" s="129"/>
      <c r="D858" s="15"/>
      <c r="E858" s="13"/>
      <c r="F858" s="13"/>
    </row>
    <row r="859" spans="3:6" ht="15" customHeight="1" x14ac:dyDescent="0.25">
      <c r="C859" s="129"/>
      <c r="D859" s="15"/>
      <c r="E859" s="13"/>
      <c r="F859" s="13"/>
    </row>
    <row r="860" spans="3:6" ht="15" customHeight="1" x14ac:dyDescent="0.25">
      <c r="C860" s="129"/>
      <c r="D860" s="15"/>
      <c r="E860" s="13"/>
      <c r="F860" s="13"/>
    </row>
    <row r="861" spans="3:6" ht="15" customHeight="1" x14ac:dyDescent="0.25">
      <c r="C861" s="129"/>
      <c r="D861" s="15"/>
      <c r="E861" s="13"/>
      <c r="F861" s="13"/>
    </row>
    <row r="862" spans="3:6" ht="15" customHeight="1" x14ac:dyDescent="0.25">
      <c r="C862" s="129"/>
      <c r="D862" s="15"/>
      <c r="E862" s="13"/>
      <c r="F862" s="13"/>
    </row>
    <row r="863" spans="3:6" ht="15" customHeight="1" x14ac:dyDescent="0.25">
      <c r="C863" s="129"/>
      <c r="D863" s="15"/>
      <c r="E863" s="13"/>
      <c r="F863" s="13"/>
    </row>
    <row r="864" spans="3:6" ht="15" customHeight="1" x14ac:dyDescent="0.25">
      <c r="C864" s="129"/>
      <c r="D864" s="15"/>
      <c r="E864" s="13"/>
      <c r="F864" s="13"/>
    </row>
    <row r="865" spans="3:6" ht="15" customHeight="1" x14ac:dyDescent="0.25">
      <c r="C865" s="129"/>
      <c r="D865" s="15"/>
      <c r="E865" s="13"/>
      <c r="F865" s="13"/>
    </row>
    <row r="866" spans="3:6" ht="15" customHeight="1" x14ac:dyDescent="0.25">
      <c r="C866" s="129"/>
      <c r="D866" s="15"/>
      <c r="E866" s="13"/>
      <c r="F866" s="13"/>
    </row>
    <row r="867" spans="3:6" ht="15" customHeight="1" x14ac:dyDescent="0.25">
      <c r="C867" s="129"/>
      <c r="D867" s="15"/>
      <c r="E867" s="13"/>
      <c r="F867" s="13"/>
    </row>
    <row r="868" spans="3:6" ht="15" customHeight="1" x14ac:dyDescent="0.25">
      <c r="C868" s="129"/>
      <c r="D868" s="15"/>
      <c r="E868" s="13"/>
      <c r="F868" s="13"/>
    </row>
    <row r="869" spans="3:6" ht="15" customHeight="1" x14ac:dyDescent="0.25">
      <c r="C869" s="129"/>
      <c r="D869" s="15"/>
      <c r="E869" s="13"/>
      <c r="F869" s="13"/>
    </row>
    <row r="870" spans="3:6" ht="15" customHeight="1" x14ac:dyDescent="0.25">
      <c r="C870" s="129"/>
      <c r="D870" s="15"/>
      <c r="E870" s="13"/>
      <c r="F870" s="13"/>
    </row>
    <row r="871" spans="3:6" ht="15" customHeight="1" x14ac:dyDescent="0.25">
      <c r="C871" s="129"/>
      <c r="D871" s="15"/>
      <c r="E871" s="13"/>
      <c r="F871" s="13"/>
    </row>
    <row r="872" spans="3:6" ht="15" customHeight="1" x14ac:dyDescent="0.25">
      <c r="C872" s="129"/>
      <c r="D872" s="15"/>
      <c r="E872" s="13"/>
      <c r="F872" s="13"/>
    </row>
    <row r="873" spans="3:6" ht="15" customHeight="1" x14ac:dyDescent="0.25">
      <c r="C873" s="129"/>
      <c r="D873" s="15"/>
      <c r="E873" s="13"/>
      <c r="F873" s="13"/>
    </row>
    <row r="874" spans="3:6" ht="15" customHeight="1" x14ac:dyDescent="0.25">
      <c r="C874" s="129"/>
      <c r="D874" s="15"/>
      <c r="E874" s="13"/>
      <c r="F874" s="13"/>
    </row>
    <row r="875" spans="3:6" ht="15" customHeight="1" x14ac:dyDescent="0.25">
      <c r="C875" s="129"/>
      <c r="D875" s="15"/>
      <c r="E875" s="13"/>
      <c r="F875" s="13"/>
    </row>
    <row r="876" spans="3:6" ht="15" customHeight="1" x14ac:dyDescent="0.25">
      <c r="C876" s="129"/>
      <c r="D876" s="15"/>
      <c r="E876" s="13"/>
      <c r="F876" s="13"/>
    </row>
    <row r="877" spans="3:6" ht="15" customHeight="1" x14ac:dyDescent="0.25">
      <c r="C877" s="129"/>
      <c r="D877" s="15"/>
      <c r="E877" s="13"/>
      <c r="F877" s="13"/>
    </row>
    <row r="878" spans="3:6" ht="15" customHeight="1" x14ac:dyDescent="0.25">
      <c r="C878" s="129"/>
      <c r="D878" s="15"/>
      <c r="E878" s="13"/>
      <c r="F878" s="13"/>
    </row>
    <row r="879" spans="3:6" ht="15" customHeight="1" x14ac:dyDescent="0.25">
      <c r="C879" s="129"/>
      <c r="D879" s="15"/>
      <c r="E879" s="13"/>
      <c r="F879" s="13"/>
    </row>
    <row r="880" spans="3:6" ht="15" customHeight="1" x14ac:dyDescent="0.25">
      <c r="C880" s="129"/>
      <c r="D880" s="15"/>
      <c r="E880" s="13"/>
      <c r="F880" s="13"/>
    </row>
    <row r="881" spans="3:6" ht="15" customHeight="1" x14ac:dyDescent="0.25">
      <c r="C881" s="129"/>
      <c r="D881" s="15"/>
      <c r="E881" s="13"/>
      <c r="F881" s="13"/>
    </row>
    <row r="882" spans="3:6" ht="15" customHeight="1" x14ac:dyDescent="0.25">
      <c r="C882" s="129"/>
      <c r="D882" s="15"/>
      <c r="E882" s="13"/>
      <c r="F882" s="13"/>
    </row>
    <row r="883" spans="3:6" ht="15" customHeight="1" x14ac:dyDescent="0.25">
      <c r="C883" s="129"/>
      <c r="D883" s="15"/>
      <c r="E883" s="13"/>
      <c r="F883" s="13"/>
    </row>
    <row r="884" spans="3:6" ht="15" customHeight="1" x14ac:dyDescent="0.25">
      <c r="C884" s="129"/>
      <c r="D884" s="15"/>
      <c r="E884" s="13"/>
      <c r="F884" s="13"/>
    </row>
    <row r="885" spans="3:6" ht="15" customHeight="1" x14ac:dyDescent="0.25">
      <c r="C885" s="129"/>
      <c r="D885" s="15"/>
      <c r="E885" s="13"/>
      <c r="F885" s="13"/>
    </row>
    <row r="886" spans="3:6" ht="15" customHeight="1" x14ac:dyDescent="0.25">
      <c r="C886" s="129"/>
      <c r="D886" s="15"/>
      <c r="E886" s="13"/>
      <c r="F886" s="13"/>
    </row>
    <row r="887" spans="3:6" ht="15" customHeight="1" x14ac:dyDescent="0.25">
      <c r="C887" s="129"/>
      <c r="D887" s="15"/>
      <c r="E887" s="13"/>
      <c r="F887" s="13"/>
    </row>
    <row r="888" spans="3:6" ht="15" customHeight="1" x14ac:dyDescent="0.25">
      <c r="C888" s="129"/>
      <c r="D888" s="15"/>
      <c r="E888" s="13"/>
      <c r="F888" s="13"/>
    </row>
    <row r="889" spans="3:6" ht="15" customHeight="1" x14ac:dyDescent="0.25">
      <c r="C889" s="129"/>
      <c r="D889" s="15"/>
      <c r="E889" s="13"/>
      <c r="F889" s="13"/>
    </row>
    <row r="890" spans="3:6" ht="15" customHeight="1" x14ac:dyDescent="0.25">
      <c r="C890" s="129"/>
      <c r="D890" s="15"/>
      <c r="E890" s="13"/>
      <c r="F890" s="13"/>
    </row>
    <row r="891" spans="3:6" ht="15" customHeight="1" x14ac:dyDescent="0.25">
      <c r="C891" s="129"/>
      <c r="D891" s="15"/>
      <c r="E891" s="13"/>
      <c r="F891" s="13"/>
    </row>
    <row r="892" spans="3:6" ht="15" customHeight="1" x14ac:dyDescent="0.25">
      <c r="C892" s="129"/>
      <c r="D892" s="15"/>
      <c r="E892" s="13"/>
      <c r="F892" s="13"/>
    </row>
    <row r="893" spans="3:6" ht="15" customHeight="1" x14ac:dyDescent="0.25">
      <c r="C893" s="129"/>
      <c r="D893" s="15"/>
      <c r="E893" s="13"/>
      <c r="F893" s="13"/>
    </row>
    <row r="894" spans="3:6" ht="15" customHeight="1" x14ac:dyDescent="0.25">
      <c r="C894" s="129"/>
      <c r="D894" s="15"/>
      <c r="E894" s="13"/>
      <c r="F894" s="13"/>
    </row>
    <row r="895" spans="3:6" ht="15" customHeight="1" x14ac:dyDescent="0.25">
      <c r="C895" s="129"/>
      <c r="D895" s="15"/>
      <c r="E895" s="13"/>
      <c r="F895" s="13"/>
    </row>
    <row r="896" spans="3:6" ht="15" customHeight="1" x14ac:dyDescent="0.25">
      <c r="C896" s="129"/>
      <c r="D896" s="15"/>
      <c r="E896" s="13"/>
      <c r="F896" s="13"/>
    </row>
    <row r="897" spans="3:6" ht="15" customHeight="1" x14ac:dyDescent="0.25">
      <c r="C897" s="129"/>
      <c r="D897" s="15"/>
      <c r="E897" s="13"/>
      <c r="F897" s="13"/>
    </row>
    <row r="898" spans="3:6" ht="15" customHeight="1" x14ac:dyDescent="0.25">
      <c r="C898" s="129"/>
      <c r="D898" s="15"/>
      <c r="E898" s="13"/>
      <c r="F898" s="13"/>
    </row>
    <row r="899" spans="3:6" ht="15" customHeight="1" x14ac:dyDescent="0.25">
      <c r="C899" s="129"/>
      <c r="D899" s="15"/>
      <c r="E899" s="13"/>
      <c r="F899" s="13"/>
    </row>
    <row r="900" spans="3:6" ht="15" customHeight="1" x14ac:dyDescent="0.25">
      <c r="C900" s="129"/>
      <c r="D900" s="15"/>
      <c r="E900" s="13"/>
      <c r="F900" s="13"/>
    </row>
    <row r="901" spans="3:6" ht="15" customHeight="1" x14ac:dyDescent="0.25">
      <c r="C901" s="129"/>
      <c r="D901" s="15"/>
      <c r="E901" s="13"/>
      <c r="F901" s="13"/>
    </row>
    <row r="902" spans="3:6" ht="15" customHeight="1" x14ac:dyDescent="0.25">
      <c r="C902" s="129"/>
      <c r="D902" s="15"/>
      <c r="E902" s="13"/>
      <c r="F902" s="13"/>
    </row>
    <row r="903" spans="3:6" ht="15" customHeight="1" x14ac:dyDescent="0.25">
      <c r="C903" s="129"/>
      <c r="D903" s="15"/>
      <c r="E903" s="13"/>
      <c r="F903" s="13"/>
    </row>
    <row r="904" spans="3:6" ht="15" customHeight="1" x14ac:dyDescent="0.25">
      <c r="C904" s="129"/>
      <c r="D904" s="15"/>
      <c r="E904" s="13"/>
      <c r="F904" s="13"/>
    </row>
    <row r="905" spans="3:6" ht="15" customHeight="1" x14ac:dyDescent="0.25">
      <c r="C905" s="129"/>
      <c r="D905" s="15"/>
      <c r="E905" s="13"/>
      <c r="F905" s="13"/>
    </row>
    <row r="906" spans="3:6" ht="15" customHeight="1" x14ac:dyDescent="0.25">
      <c r="C906" s="129"/>
      <c r="D906" s="15"/>
      <c r="E906" s="13"/>
      <c r="F906" s="13"/>
    </row>
    <row r="907" spans="3:6" ht="15" customHeight="1" x14ac:dyDescent="0.25">
      <c r="C907" s="129"/>
      <c r="D907" s="15"/>
      <c r="E907" s="13"/>
      <c r="F907" s="13"/>
    </row>
    <row r="908" spans="3:6" ht="15" customHeight="1" x14ac:dyDescent="0.25">
      <c r="C908" s="129"/>
      <c r="D908" s="15"/>
      <c r="E908" s="13"/>
      <c r="F908" s="13"/>
    </row>
    <row r="909" spans="3:6" ht="15" customHeight="1" x14ac:dyDescent="0.25">
      <c r="C909" s="129"/>
      <c r="D909" s="15"/>
      <c r="E909" s="13"/>
      <c r="F909" s="13"/>
    </row>
    <row r="910" spans="3:6" ht="15" customHeight="1" x14ac:dyDescent="0.25">
      <c r="C910" s="129"/>
      <c r="D910" s="15"/>
      <c r="E910" s="13"/>
      <c r="F910" s="13"/>
    </row>
    <row r="911" spans="3:6" ht="15" customHeight="1" x14ac:dyDescent="0.25">
      <c r="C911" s="129"/>
      <c r="D911" s="15"/>
      <c r="E911" s="13"/>
      <c r="F911" s="13"/>
    </row>
    <row r="912" spans="3:6" ht="15" customHeight="1" x14ac:dyDescent="0.25">
      <c r="C912" s="129"/>
      <c r="D912" s="15"/>
      <c r="E912" s="13"/>
      <c r="F912" s="13"/>
    </row>
    <row r="913" spans="3:6" ht="15" customHeight="1" x14ac:dyDescent="0.25">
      <c r="C913" s="129"/>
      <c r="D913" s="15"/>
      <c r="E913" s="13"/>
      <c r="F913" s="13"/>
    </row>
    <row r="914" spans="3:6" ht="15" customHeight="1" x14ac:dyDescent="0.25">
      <c r="C914" s="129"/>
      <c r="D914" s="15"/>
      <c r="E914" s="13"/>
      <c r="F914" s="13"/>
    </row>
    <row r="915" spans="3:6" ht="15" customHeight="1" x14ac:dyDescent="0.25">
      <c r="C915" s="129"/>
      <c r="D915" s="15"/>
      <c r="E915" s="13"/>
      <c r="F915" s="13"/>
    </row>
    <row r="916" spans="3:6" ht="15" customHeight="1" x14ac:dyDescent="0.25">
      <c r="C916" s="129"/>
      <c r="D916" s="15"/>
      <c r="E916" s="13"/>
      <c r="F916" s="13"/>
    </row>
    <row r="917" spans="3:6" ht="15" customHeight="1" x14ac:dyDescent="0.25">
      <c r="C917" s="129"/>
      <c r="D917" s="15"/>
      <c r="E917" s="13"/>
      <c r="F917" s="13"/>
    </row>
    <row r="918" spans="3:6" ht="15" customHeight="1" x14ac:dyDescent="0.25">
      <c r="C918" s="129"/>
      <c r="D918" s="15"/>
      <c r="E918" s="13"/>
      <c r="F918" s="13"/>
    </row>
    <row r="919" spans="3:6" ht="15" customHeight="1" x14ac:dyDescent="0.25">
      <c r="C919" s="129"/>
      <c r="D919" s="15"/>
      <c r="E919" s="13"/>
      <c r="F919" s="13"/>
    </row>
    <row r="920" spans="3:6" ht="15" customHeight="1" x14ac:dyDescent="0.25">
      <c r="C920" s="129"/>
      <c r="D920" s="15"/>
      <c r="E920" s="13"/>
      <c r="F920" s="13"/>
    </row>
    <row r="921" spans="3:6" ht="15" customHeight="1" x14ac:dyDescent="0.25">
      <c r="C921" s="129"/>
      <c r="D921" s="15"/>
      <c r="E921" s="13"/>
      <c r="F921" s="13"/>
    </row>
    <row r="922" spans="3:6" ht="15" customHeight="1" x14ac:dyDescent="0.25">
      <c r="C922" s="129"/>
      <c r="D922" s="15"/>
      <c r="E922" s="13"/>
      <c r="F922" s="13"/>
    </row>
    <row r="923" spans="3:6" ht="15" customHeight="1" x14ac:dyDescent="0.25">
      <c r="C923" s="129"/>
      <c r="D923" s="15"/>
      <c r="E923" s="13"/>
      <c r="F923" s="13"/>
    </row>
    <row r="924" spans="3:6" ht="15" customHeight="1" x14ac:dyDescent="0.25">
      <c r="C924" s="129"/>
      <c r="D924" s="15"/>
      <c r="E924" s="13"/>
      <c r="F924" s="13"/>
    </row>
    <row r="925" spans="3:6" ht="15" customHeight="1" x14ac:dyDescent="0.25">
      <c r="C925" s="129"/>
      <c r="D925" s="15"/>
      <c r="E925" s="13"/>
      <c r="F925" s="13"/>
    </row>
    <row r="926" spans="3:6" ht="15" customHeight="1" x14ac:dyDescent="0.25">
      <c r="C926" s="129"/>
      <c r="D926" s="15"/>
      <c r="E926" s="13"/>
      <c r="F926" s="13"/>
    </row>
    <row r="927" spans="3:6" ht="15" customHeight="1" x14ac:dyDescent="0.25">
      <c r="C927" s="129"/>
      <c r="D927" s="15"/>
      <c r="E927" s="13"/>
      <c r="F927" s="13"/>
    </row>
    <row r="928" spans="3:6" ht="15" customHeight="1" x14ac:dyDescent="0.25">
      <c r="C928" s="129"/>
      <c r="D928" s="15"/>
      <c r="E928" s="13"/>
      <c r="F928" s="13"/>
    </row>
    <row r="929" spans="3:6" ht="15" customHeight="1" x14ac:dyDescent="0.25">
      <c r="C929" s="129"/>
      <c r="D929" s="15"/>
      <c r="E929" s="13"/>
      <c r="F929" s="13"/>
    </row>
    <row r="930" spans="3:6" ht="15" customHeight="1" x14ac:dyDescent="0.25">
      <c r="C930" s="129"/>
      <c r="D930" s="15"/>
      <c r="E930" s="13"/>
      <c r="F930" s="13"/>
    </row>
    <row r="931" spans="3:6" ht="15" customHeight="1" x14ac:dyDescent="0.25">
      <c r="C931" s="129"/>
      <c r="D931" s="15"/>
      <c r="E931" s="13"/>
      <c r="F931" s="13"/>
    </row>
    <row r="932" spans="3:6" ht="15" customHeight="1" x14ac:dyDescent="0.25">
      <c r="C932" s="129"/>
      <c r="D932" s="15"/>
      <c r="E932" s="13"/>
      <c r="F932" s="13"/>
    </row>
    <row r="933" spans="3:6" ht="15" customHeight="1" x14ac:dyDescent="0.25">
      <c r="C933" s="129"/>
      <c r="D933" s="15"/>
      <c r="E933" s="13"/>
      <c r="F933" s="13"/>
    </row>
    <row r="934" spans="3:6" ht="15" customHeight="1" x14ac:dyDescent="0.25">
      <c r="C934" s="129"/>
      <c r="D934" s="15"/>
      <c r="E934" s="13"/>
      <c r="F934" s="13"/>
    </row>
    <row r="935" spans="3:6" ht="15" customHeight="1" x14ac:dyDescent="0.25">
      <c r="C935" s="129"/>
      <c r="D935" s="15"/>
      <c r="E935" s="13"/>
      <c r="F935" s="13"/>
    </row>
    <row r="936" spans="3:6" ht="15" customHeight="1" x14ac:dyDescent="0.25">
      <c r="C936" s="129"/>
      <c r="D936" s="15"/>
      <c r="E936" s="13"/>
      <c r="F936" s="13"/>
    </row>
    <row r="937" spans="3:6" ht="15" customHeight="1" x14ac:dyDescent="0.25">
      <c r="C937" s="129"/>
      <c r="D937" s="15"/>
      <c r="E937" s="13"/>
      <c r="F937" s="13"/>
    </row>
    <row r="938" spans="3:6" ht="15" customHeight="1" x14ac:dyDescent="0.25">
      <c r="C938" s="129"/>
      <c r="D938" s="15"/>
      <c r="E938" s="13"/>
      <c r="F938" s="13"/>
    </row>
    <row r="939" spans="3:6" ht="15" customHeight="1" x14ac:dyDescent="0.25">
      <c r="C939" s="129"/>
      <c r="D939" s="15"/>
      <c r="E939" s="13"/>
      <c r="F939" s="13"/>
    </row>
    <row r="940" spans="3:6" ht="15" customHeight="1" x14ac:dyDescent="0.25">
      <c r="C940" s="129"/>
      <c r="D940" s="15"/>
      <c r="E940" s="13"/>
      <c r="F940" s="13"/>
    </row>
    <row r="941" spans="3:6" ht="15" customHeight="1" x14ac:dyDescent="0.25">
      <c r="C941" s="129"/>
      <c r="D941" s="15"/>
      <c r="E941" s="13"/>
      <c r="F941" s="13"/>
    </row>
    <row r="942" spans="3:6" ht="15" customHeight="1" x14ac:dyDescent="0.25">
      <c r="C942" s="129"/>
      <c r="D942" s="15"/>
      <c r="E942" s="13"/>
      <c r="F942" s="13"/>
    </row>
    <row r="943" spans="3:6" ht="15" customHeight="1" x14ac:dyDescent="0.25">
      <c r="C943" s="129"/>
      <c r="D943" s="15"/>
      <c r="E943" s="13"/>
      <c r="F943" s="13"/>
    </row>
    <row r="944" spans="3:6" ht="15" customHeight="1" x14ac:dyDescent="0.25">
      <c r="C944" s="129"/>
      <c r="D944" s="15"/>
      <c r="E944" s="13"/>
      <c r="F944" s="13"/>
    </row>
    <row r="945" spans="3:6" ht="15" customHeight="1" x14ac:dyDescent="0.25">
      <c r="C945" s="129"/>
      <c r="D945" s="15"/>
      <c r="E945" s="13"/>
      <c r="F945" s="13"/>
    </row>
    <row r="946" spans="3:6" ht="15" customHeight="1" x14ac:dyDescent="0.25">
      <c r="C946" s="129"/>
      <c r="D946" s="15"/>
      <c r="E946" s="13"/>
      <c r="F946" s="13"/>
    </row>
    <row r="947" spans="3:6" ht="15" customHeight="1" x14ac:dyDescent="0.25">
      <c r="C947" s="129"/>
      <c r="D947" s="15"/>
      <c r="E947" s="13"/>
      <c r="F947" s="13"/>
    </row>
    <row r="948" spans="3:6" ht="15" customHeight="1" x14ac:dyDescent="0.25">
      <c r="C948" s="129"/>
      <c r="D948" s="15"/>
      <c r="E948" s="13"/>
      <c r="F948" s="13"/>
    </row>
    <row r="949" spans="3:6" ht="15" customHeight="1" x14ac:dyDescent="0.25">
      <c r="C949" s="129"/>
      <c r="D949" s="15"/>
      <c r="E949" s="13"/>
      <c r="F949" s="13"/>
    </row>
    <row r="950" spans="3:6" ht="15" customHeight="1" x14ac:dyDescent="0.25">
      <c r="C950" s="129"/>
      <c r="D950" s="15"/>
      <c r="E950" s="13"/>
      <c r="F950" s="13"/>
    </row>
    <row r="951" spans="3:6" ht="15" customHeight="1" x14ac:dyDescent="0.25">
      <c r="C951" s="129"/>
      <c r="D951" s="15"/>
      <c r="E951" s="13"/>
      <c r="F951" s="13"/>
    </row>
    <row r="952" spans="3:6" ht="15" customHeight="1" x14ac:dyDescent="0.25">
      <c r="C952" s="129"/>
      <c r="D952" s="15"/>
      <c r="E952" s="13"/>
      <c r="F952" s="13"/>
    </row>
    <row r="953" spans="3:6" ht="15" customHeight="1" x14ac:dyDescent="0.25">
      <c r="C953" s="129"/>
      <c r="D953" s="15"/>
      <c r="E953" s="13"/>
      <c r="F953" s="13"/>
    </row>
    <row r="954" spans="3:6" ht="15" customHeight="1" x14ac:dyDescent="0.25">
      <c r="C954" s="129"/>
      <c r="D954" s="15"/>
      <c r="E954" s="13"/>
      <c r="F954" s="13"/>
    </row>
    <row r="955" spans="3:6" ht="15" customHeight="1" x14ac:dyDescent="0.25">
      <c r="C955" s="129"/>
      <c r="D955" s="15"/>
      <c r="E955" s="13"/>
      <c r="F955" s="13"/>
    </row>
    <row r="956" spans="3:6" ht="15" customHeight="1" x14ac:dyDescent="0.25">
      <c r="C956" s="129"/>
      <c r="D956" s="15"/>
      <c r="E956" s="13"/>
      <c r="F956" s="13"/>
    </row>
    <row r="957" spans="3:6" ht="15" customHeight="1" x14ac:dyDescent="0.25">
      <c r="C957" s="129"/>
      <c r="D957" s="15"/>
      <c r="E957" s="13"/>
      <c r="F957" s="13"/>
    </row>
    <row r="958" spans="3:6" ht="15" customHeight="1" x14ac:dyDescent="0.25">
      <c r="C958" s="129"/>
      <c r="D958" s="15"/>
      <c r="E958" s="13"/>
      <c r="F958" s="13"/>
    </row>
    <row r="959" spans="3:6" ht="15" customHeight="1" x14ac:dyDescent="0.25">
      <c r="C959" s="129"/>
      <c r="D959" s="15"/>
      <c r="E959" s="13"/>
      <c r="F959" s="13"/>
    </row>
    <row r="960" spans="3:6" ht="15" customHeight="1" x14ac:dyDescent="0.25">
      <c r="C960" s="129"/>
      <c r="D960" s="15"/>
      <c r="E960" s="13"/>
      <c r="F960" s="13"/>
    </row>
    <row r="961" spans="3:4" ht="15" customHeight="1" x14ac:dyDescent="0.25">
      <c r="C961" s="129"/>
      <c r="D961" s="15"/>
    </row>
    <row r="962" spans="3:4" ht="15" customHeight="1" x14ac:dyDescent="0.25">
      <c r="C962" s="129"/>
      <c r="D962" s="15"/>
    </row>
    <row r="963" spans="3:4" ht="15" customHeight="1" x14ac:dyDescent="0.25">
      <c r="C963" s="129"/>
      <c r="D963" s="15"/>
    </row>
    <row r="964" spans="3:4" ht="15" customHeight="1" x14ac:dyDescent="0.25">
      <c r="C964" s="129"/>
      <c r="D964" s="15"/>
    </row>
    <row r="965" spans="3:4" ht="15" customHeight="1" x14ac:dyDescent="0.25">
      <c r="C965" s="129"/>
      <c r="D965" s="15"/>
    </row>
    <row r="966" spans="3:4" ht="15" customHeight="1" x14ac:dyDescent="0.25">
      <c r="C966" s="129"/>
      <c r="D966" s="15"/>
    </row>
    <row r="967" spans="3:4" ht="15" customHeight="1" x14ac:dyDescent="0.25">
      <c r="C967" s="129"/>
      <c r="D967" s="15"/>
    </row>
    <row r="968" spans="3:4" ht="15" customHeight="1" x14ac:dyDescent="0.25">
      <c r="C968" s="129"/>
      <c r="D968" s="15"/>
    </row>
    <row r="969" spans="3:4" ht="15" customHeight="1" x14ac:dyDescent="0.25">
      <c r="C969" s="129"/>
      <c r="D969" s="15"/>
    </row>
    <row r="970" spans="3:4" ht="15" customHeight="1" x14ac:dyDescent="0.25">
      <c r="C970" s="129"/>
      <c r="D970" s="15"/>
    </row>
    <row r="971" spans="3:4" ht="15" customHeight="1" x14ac:dyDescent="0.25">
      <c r="C971" s="129"/>
      <c r="D971" s="15"/>
    </row>
    <row r="972" spans="3:4" ht="15" customHeight="1" x14ac:dyDescent="0.25">
      <c r="C972" s="129"/>
      <c r="D972" s="15"/>
    </row>
    <row r="973" spans="3:4" ht="15" customHeight="1" x14ac:dyDescent="0.25">
      <c r="C973" s="129"/>
      <c r="D973" s="15"/>
    </row>
    <row r="974" spans="3:4" ht="15" customHeight="1" x14ac:dyDescent="0.25">
      <c r="C974" s="129"/>
      <c r="D974" s="15"/>
    </row>
    <row r="975" spans="3:4" ht="15" customHeight="1" x14ac:dyDescent="0.25">
      <c r="C975" s="129"/>
      <c r="D975" s="15"/>
    </row>
    <row r="976" spans="3:4" ht="15" customHeight="1" x14ac:dyDescent="0.25">
      <c r="C976" s="129"/>
      <c r="D976" s="15"/>
    </row>
    <row r="977" spans="3:4" ht="15" customHeight="1" x14ac:dyDescent="0.25">
      <c r="C977" s="129"/>
      <c r="D977" s="15"/>
    </row>
    <row r="978" spans="3:4" ht="15" customHeight="1" x14ac:dyDescent="0.25">
      <c r="C978" s="129"/>
      <c r="D978" s="15"/>
    </row>
    <row r="979" spans="3:4" ht="15" customHeight="1" x14ac:dyDescent="0.25">
      <c r="C979" s="129"/>
      <c r="D979" s="15"/>
    </row>
    <row r="980" spans="3:4" ht="15" customHeight="1" x14ac:dyDescent="0.25">
      <c r="C980" s="129"/>
      <c r="D980" s="15"/>
    </row>
    <row r="981" spans="3:4" ht="15" customHeight="1" x14ac:dyDescent="0.25">
      <c r="C981" s="129"/>
      <c r="D981" s="15"/>
    </row>
    <row r="982" spans="3:4" ht="15" customHeight="1" x14ac:dyDescent="0.25">
      <c r="C982" s="129"/>
      <c r="D982" s="15"/>
    </row>
    <row r="983" spans="3:4" ht="15" customHeight="1" x14ac:dyDescent="0.25">
      <c r="C983" s="129"/>
      <c r="D983" s="15"/>
    </row>
    <row r="984" spans="3:4" ht="15" customHeight="1" x14ac:dyDescent="0.25">
      <c r="C984" s="129"/>
      <c r="D984" s="15"/>
    </row>
    <row r="985" spans="3:4" ht="15" customHeight="1" x14ac:dyDescent="0.25">
      <c r="C985" s="129"/>
      <c r="D985" s="15"/>
    </row>
    <row r="986" spans="3:4" ht="15" customHeight="1" x14ac:dyDescent="0.25">
      <c r="C986" s="129"/>
      <c r="D986" s="15"/>
    </row>
    <row r="987" spans="3:4" ht="15" customHeight="1" x14ac:dyDescent="0.25">
      <c r="C987" s="129"/>
      <c r="D987" s="15"/>
    </row>
    <row r="988" spans="3:4" ht="15" customHeight="1" x14ac:dyDescent="0.25">
      <c r="C988" s="129"/>
      <c r="D988" s="15"/>
    </row>
    <row r="989" spans="3:4" ht="15" customHeight="1" x14ac:dyDescent="0.25">
      <c r="C989" s="129"/>
      <c r="D989" s="15"/>
    </row>
    <row r="990" spans="3:4" ht="15" customHeight="1" x14ac:dyDescent="0.25">
      <c r="C990" s="129"/>
      <c r="D990" s="15"/>
    </row>
    <row r="991" spans="3:4" ht="15" customHeight="1" x14ac:dyDescent="0.25">
      <c r="C991" s="129"/>
      <c r="D991" s="15"/>
    </row>
    <row r="992" spans="3:4" ht="15" customHeight="1" x14ac:dyDescent="0.25">
      <c r="C992" s="129"/>
      <c r="D992" s="15"/>
    </row>
    <row r="993" spans="3:4" ht="15" customHeight="1" x14ac:dyDescent="0.25">
      <c r="C993" s="129"/>
      <c r="D993" s="15"/>
    </row>
    <row r="994" spans="3:4" ht="15" customHeight="1" x14ac:dyDescent="0.25">
      <c r="C994" s="129"/>
      <c r="D994" s="15"/>
    </row>
    <row r="995" spans="3:4" ht="15" customHeight="1" x14ac:dyDescent="0.25">
      <c r="C995" s="129"/>
      <c r="D995" s="15"/>
    </row>
    <row r="996" spans="3:4" ht="15" customHeight="1" x14ac:dyDescent="0.25">
      <c r="C996" s="129"/>
      <c r="D996" s="15"/>
    </row>
    <row r="997" spans="3:4" ht="15" customHeight="1" x14ac:dyDescent="0.25">
      <c r="C997" s="129"/>
      <c r="D997" s="15"/>
    </row>
    <row r="998" spans="3:4" ht="15" customHeight="1" x14ac:dyDescent="0.25">
      <c r="C998" s="129"/>
      <c r="D998" s="15"/>
    </row>
    <row r="999" spans="3:4" ht="15" customHeight="1" x14ac:dyDescent="0.25">
      <c r="C999" s="129"/>
      <c r="D999" s="15"/>
    </row>
    <row r="1000" spans="3:4" ht="15" customHeight="1" x14ac:dyDescent="0.25">
      <c r="C1000" s="129"/>
      <c r="D1000" s="15"/>
    </row>
    <row r="1001" spans="3:4" ht="15" customHeight="1" x14ac:dyDescent="0.25">
      <c r="C1001" s="13"/>
      <c r="D1001" s="15"/>
    </row>
    <row r="1002" spans="3:4" ht="15" customHeight="1" x14ac:dyDescent="0.25">
      <c r="C1002" s="13"/>
      <c r="D1002" s="15"/>
    </row>
    <row r="1003" spans="3:4" ht="15" customHeight="1" x14ac:dyDescent="0.25">
      <c r="C1003" s="13"/>
      <c r="D1003" s="15"/>
    </row>
    <row r="1004" spans="3:4" ht="15" customHeight="1" x14ac:dyDescent="0.25">
      <c r="C1004" s="13"/>
      <c r="D1004" s="15"/>
    </row>
    <row r="1005" spans="3:4" ht="15" customHeight="1" x14ac:dyDescent="0.25">
      <c r="C1005" s="13"/>
      <c r="D1005" s="15"/>
    </row>
    <row r="1006" spans="3:4" ht="15" customHeight="1" x14ac:dyDescent="0.25">
      <c r="C1006" s="13"/>
      <c r="D1006" s="15"/>
    </row>
    <row r="1007" spans="3:4" ht="15" customHeight="1" x14ac:dyDescent="0.25">
      <c r="C1007" s="13"/>
      <c r="D1007" s="15"/>
    </row>
    <row r="1008" spans="3:4" ht="15" customHeight="1" x14ac:dyDescent="0.25">
      <c r="C1008" s="13"/>
      <c r="D1008" s="15"/>
    </row>
    <row r="1009" spans="3:4" ht="15" customHeight="1" x14ac:dyDescent="0.25">
      <c r="C1009" s="13"/>
      <c r="D1009" s="15"/>
    </row>
    <row r="1010" spans="3:4" ht="15" customHeight="1" x14ac:dyDescent="0.25">
      <c r="C1010" s="13"/>
      <c r="D1010" s="15"/>
    </row>
  </sheetData>
  <sheetProtection algorithmName="SHA-512" hashValue="4X35CcYwkSNe1/cYjco+z04DquL5nEVRyIhlo9G+fluHTkDOaaVqI75rgmXwjT1Qs9rZjKd3Zt+09WXwrrXIaw==" saltValue="s0eWM7Xi2FxsGICYFS4DsQ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006"/>
  <sheetViews>
    <sheetView showGridLines="0" workbookViewId="0"/>
  </sheetViews>
  <sheetFormatPr defaultColWidth="0" defaultRowHeight="15" customHeight="1" x14ac:dyDescent="0.25"/>
  <cols>
    <col min="1" max="1" width="36.42578125" customWidth="1"/>
    <col min="2" max="2" width="50.85546875" bestFit="1" customWidth="1"/>
    <col min="3" max="3" width="15.5703125" customWidth="1"/>
    <col min="4" max="4" width="15.5703125" style="6" customWidth="1"/>
    <col min="5" max="8" width="15.5703125" customWidth="1"/>
    <col min="9" max="9" width="65.42578125" customWidth="1"/>
    <col min="10" max="16" width="0" style="10" hidden="1" customWidth="1"/>
    <col min="17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12"/>
      <c r="E1" s="2"/>
    </row>
    <row r="2" spans="1:15" ht="15" customHeight="1" x14ac:dyDescent="0.25">
      <c r="B2" s="186" t="s">
        <v>16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129"/>
      <c r="D4" s="15"/>
      <c r="E4" s="13"/>
      <c r="F4" s="13"/>
    </row>
    <row r="5" spans="1:15" ht="15" customHeight="1" x14ac:dyDescent="0.25">
      <c r="A5" t="s">
        <v>9</v>
      </c>
      <c r="C5" s="150">
        <v>2016</v>
      </c>
      <c r="D5" s="36">
        <v>2015</v>
      </c>
      <c r="E5" s="36">
        <v>2014</v>
      </c>
      <c r="F5" s="37">
        <v>2013</v>
      </c>
      <c r="G5" s="27" t="s">
        <v>60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5"/>
      <c r="C6" s="151"/>
      <c r="D6" s="57"/>
      <c r="E6" s="151"/>
      <c r="F6" s="149"/>
      <c r="G6" s="50"/>
      <c r="H6" s="50"/>
      <c r="I6" s="50"/>
    </row>
    <row r="7" spans="1:15" ht="15" customHeight="1" x14ac:dyDescent="0.25">
      <c r="A7" s="131" t="s">
        <v>49</v>
      </c>
      <c r="B7" s="143" t="s">
        <v>18</v>
      </c>
      <c r="C7" s="154">
        <v>112252</v>
      </c>
      <c r="D7" s="155">
        <v>110160</v>
      </c>
      <c r="E7" s="155">
        <v>106414</v>
      </c>
      <c r="F7" s="64">
        <v>114237</v>
      </c>
      <c r="G7" s="156">
        <f t="shared" ref="G7:G53" si="0">IF(ISERROR(C7- D7)=TRUE,"",C7 - D7)</f>
        <v>2092</v>
      </c>
      <c r="H7" s="144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1,9%</v>
      </c>
      <c r="I7" s="139"/>
      <c r="J7" s="137"/>
      <c r="K7" s="137"/>
      <c r="L7" s="137"/>
      <c r="M7" s="137"/>
      <c r="N7" s="137"/>
      <c r="O7" s="137"/>
    </row>
    <row r="8" spans="1:15" ht="15" customHeight="1" x14ac:dyDescent="0.25">
      <c r="A8" s="131" t="s">
        <v>49</v>
      </c>
      <c r="B8" s="149" t="s">
        <v>19</v>
      </c>
      <c r="C8" s="157">
        <v>21207</v>
      </c>
      <c r="D8" s="158">
        <v>26203</v>
      </c>
      <c r="E8" s="158">
        <v>25191</v>
      </c>
      <c r="F8" s="65">
        <v>24840</v>
      </c>
      <c r="G8" s="159">
        <f t="shared" si="0"/>
        <v>-4996</v>
      </c>
      <c r="H8" s="145" t="str">
        <f t="shared" si="1"/>
        <v>-19,1%▼</v>
      </c>
      <c r="I8" s="148"/>
      <c r="J8" s="137"/>
      <c r="K8" s="137"/>
      <c r="L8" s="137"/>
      <c r="M8" s="137"/>
      <c r="N8" s="137"/>
      <c r="O8" s="137"/>
    </row>
    <row r="9" spans="1:15" ht="15" customHeight="1" x14ac:dyDescent="0.25">
      <c r="A9" s="131" t="s">
        <v>49</v>
      </c>
      <c r="B9" s="143" t="s">
        <v>20</v>
      </c>
      <c r="C9" s="154"/>
      <c r="D9" s="155">
        <v>0</v>
      </c>
      <c r="E9" s="155">
        <v>0</v>
      </c>
      <c r="F9" s="155"/>
      <c r="G9" s="156">
        <f t="shared" si="0"/>
        <v>0</v>
      </c>
      <c r="H9" s="144" t="str">
        <f t="shared" si="1"/>
        <v/>
      </c>
      <c r="I9" s="139"/>
      <c r="J9" s="137"/>
      <c r="K9" s="137"/>
      <c r="L9" s="137"/>
      <c r="M9" s="137"/>
      <c r="N9" s="137"/>
      <c r="O9" s="137"/>
    </row>
    <row r="10" spans="1:15" ht="15" customHeight="1" x14ac:dyDescent="0.25">
      <c r="A10" s="131" t="s">
        <v>49</v>
      </c>
      <c r="B10" s="149" t="s">
        <v>37</v>
      </c>
      <c r="C10" s="157"/>
      <c r="D10" s="158">
        <v>0</v>
      </c>
      <c r="E10" s="158"/>
      <c r="F10" s="158"/>
      <c r="G10" s="159">
        <f t="shared" si="0"/>
        <v>0</v>
      </c>
      <c r="H10" s="145" t="str">
        <f t="shared" si="1"/>
        <v/>
      </c>
      <c r="I10" s="148"/>
      <c r="J10" s="137"/>
      <c r="K10" s="137"/>
      <c r="L10" s="137"/>
      <c r="M10" s="137"/>
      <c r="N10" s="137"/>
      <c r="O10" s="137"/>
    </row>
    <row r="11" spans="1:15" s="46" customFormat="1" ht="15" customHeight="1" x14ac:dyDescent="0.25">
      <c r="A11" s="134" t="s">
        <v>49</v>
      </c>
      <c r="B11" s="146" t="s">
        <v>8</v>
      </c>
      <c r="C11" s="160">
        <f>SUM(C7:C10)</f>
        <v>133459</v>
      </c>
      <c r="D11" s="160">
        <f>SUM(D7:D10)</f>
        <v>136363</v>
      </c>
      <c r="E11" s="160">
        <f>SUM(E7:E10)</f>
        <v>131605</v>
      </c>
      <c r="F11" s="160">
        <f>SUM(F7:F10)</f>
        <v>139077</v>
      </c>
      <c r="G11" s="160">
        <f t="shared" si="0"/>
        <v>-2904</v>
      </c>
      <c r="H11" s="147" t="str">
        <f t="shared" si="1"/>
        <v>-2,1%</v>
      </c>
      <c r="I11" s="107"/>
      <c r="J11" s="45"/>
      <c r="K11" s="45"/>
      <c r="L11" s="45"/>
      <c r="M11" s="45"/>
      <c r="N11" s="45"/>
      <c r="O11" s="45"/>
    </row>
    <row r="12" spans="1:15" ht="15" customHeight="1" x14ac:dyDescent="0.25">
      <c r="A12" s="32" t="s">
        <v>50</v>
      </c>
      <c r="B12" s="55"/>
      <c r="C12" s="161"/>
      <c r="D12" s="161"/>
      <c r="E12" s="161"/>
      <c r="F12" s="158"/>
      <c r="G12" s="159">
        <f t="shared" si="0"/>
        <v>0</v>
      </c>
      <c r="H12" s="145" t="str">
        <f t="shared" si="1"/>
        <v/>
      </c>
      <c r="I12" s="50"/>
    </row>
    <row r="13" spans="1:15" ht="15" customHeight="1" x14ac:dyDescent="0.25">
      <c r="A13" s="131" t="s">
        <v>50</v>
      </c>
      <c r="B13" s="143" t="s">
        <v>18</v>
      </c>
      <c r="C13" s="154">
        <v>29833</v>
      </c>
      <c r="D13" s="155">
        <v>28424</v>
      </c>
      <c r="E13" s="155">
        <v>29803</v>
      </c>
      <c r="F13" s="156">
        <v>31882</v>
      </c>
      <c r="G13" s="156">
        <f t="shared" si="0"/>
        <v>1409</v>
      </c>
      <c r="H13" s="144" t="str">
        <f t="shared" si="1"/>
        <v>5,0%</v>
      </c>
      <c r="I13" s="139"/>
      <c r="J13" s="137"/>
      <c r="K13" s="137"/>
      <c r="L13" s="137"/>
      <c r="M13" s="137"/>
      <c r="N13" s="137"/>
      <c r="O13" s="137"/>
    </row>
    <row r="14" spans="1:15" ht="15" customHeight="1" x14ac:dyDescent="0.25">
      <c r="A14" s="131" t="s">
        <v>50</v>
      </c>
      <c r="B14" s="149" t="s">
        <v>19</v>
      </c>
      <c r="C14" s="157">
        <v>5636</v>
      </c>
      <c r="D14" s="158">
        <v>6761</v>
      </c>
      <c r="E14" s="158">
        <v>7055</v>
      </c>
      <c r="F14" s="159">
        <v>6932</v>
      </c>
      <c r="G14" s="159">
        <f t="shared" si="0"/>
        <v>-1125</v>
      </c>
      <c r="H14" s="145" t="str">
        <f t="shared" si="1"/>
        <v>-16,6%▼</v>
      </c>
      <c r="I14" s="148"/>
      <c r="J14" s="137"/>
      <c r="K14" s="137"/>
      <c r="L14" s="137"/>
      <c r="M14" s="137"/>
      <c r="N14" s="137"/>
      <c r="O14" s="137"/>
    </row>
    <row r="15" spans="1:15" ht="15" customHeight="1" x14ac:dyDescent="0.25">
      <c r="A15" s="131" t="s">
        <v>50</v>
      </c>
      <c r="B15" s="143" t="s">
        <v>20</v>
      </c>
      <c r="C15" s="154"/>
      <c r="D15" s="155">
        <v>0</v>
      </c>
      <c r="E15" s="155">
        <v>0</v>
      </c>
      <c r="F15" s="155"/>
      <c r="G15" s="156">
        <f t="shared" si="0"/>
        <v>0</v>
      </c>
      <c r="H15" s="144" t="str">
        <f t="shared" si="1"/>
        <v/>
      </c>
      <c r="I15" s="139"/>
      <c r="J15" s="137"/>
      <c r="K15" s="137"/>
      <c r="L15" s="137"/>
      <c r="M15" s="137"/>
      <c r="N15" s="137"/>
      <c r="O15" s="137"/>
    </row>
    <row r="16" spans="1:15" ht="15" customHeight="1" x14ac:dyDescent="0.25">
      <c r="A16" s="131" t="s">
        <v>50</v>
      </c>
      <c r="B16" s="149" t="s">
        <v>37</v>
      </c>
      <c r="C16" s="157"/>
      <c r="D16" s="158">
        <v>0</v>
      </c>
      <c r="E16" s="158">
        <v>0</v>
      </c>
      <c r="F16" s="158"/>
      <c r="G16" s="159">
        <f t="shared" si="0"/>
        <v>0</v>
      </c>
      <c r="H16" s="145" t="str">
        <f t="shared" si="1"/>
        <v/>
      </c>
      <c r="I16" s="148"/>
      <c r="J16" s="137"/>
      <c r="K16" s="137"/>
      <c r="L16" s="137"/>
      <c r="M16" s="137"/>
      <c r="N16" s="137"/>
      <c r="O16" s="137"/>
    </row>
    <row r="17" spans="1:15" s="46" customFormat="1" ht="15" customHeight="1" x14ac:dyDescent="0.25">
      <c r="A17" s="134" t="s">
        <v>50</v>
      </c>
      <c r="B17" s="146" t="s">
        <v>8</v>
      </c>
      <c r="C17" s="160">
        <f>SUM(C13:C16)</f>
        <v>35469</v>
      </c>
      <c r="D17" s="160">
        <f>SUM(D13:D16)</f>
        <v>35185</v>
      </c>
      <c r="E17" s="160">
        <f>SUM(E13:E16)</f>
        <v>36858</v>
      </c>
      <c r="F17" s="160">
        <f>SUM(F13:F16)</f>
        <v>38814</v>
      </c>
      <c r="G17" s="160">
        <f t="shared" si="0"/>
        <v>284</v>
      </c>
      <c r="H17" s="147" t="str">
        <f t="shared" si="1"/>
        <v>0,8%</v>
      </c>
      <c r="I17" s="107"/>
      <c r="J17" s="45"/>
      <c r="K17" s="45"/>
      <c r="L17" s="45"/>
      <c r="M17" s="45"/>
      <c r="N17" s="45"/>
      <c r="O17" s="45"/>
    </row>
    <row r="18" spans="1:15" ht="15" customHeight="1" x14ac:dyDescent="0.25">
      <c r="A18" s="32" t="s">
        <v>51</v>
      </c>
      <c r="B18" s="55"/>
      <c r="C18" s="161"/>
      <c r="D18" s="161"/>
      <c r="E18" s="161"/>
      <c r="F18" s="158"/>
      <c r="G18" s="159">
        <f t="shared" si="0"/>
        <v>0</v>
      </c>
      <c r="H18" s="145" t="str">
        <f t="shared" si="1"/>
        <v/>
      </c>
      <c r="I18" s="50"/>
    </row>
    <row r="19" spans="1:15" ht="15" customHeight="1" x14ac:dyDescent="0.25">
      <c r="A19" s="131" t="s">
        <v>51</v>
      </c>
      <c r="B19" s="143" t="s">
        <v>18</v>
      </c>
      <c r="C19" s="154">
        <v>29647</v>
      </c>
      <c r="D19" s="155">
        <v>28140</v>
      </c>
      <c r="E19" s="155">
        <v>28888</v>
      </c>
      <c r="F19" s="156">
        <v>30918</v>
      </c>
      <c r="G19" s="156">
        <f t="shared" si="0"/>
        <v>1507</v>
      </c>
      <c r="H19" s="144" t="str">
        <f t="shared" si="1"/>
        <v>5,4%</v>
      </c>
      <c r="I19" s="139"/>
      <c r="J19" s="137"/>
      <c r="K19" s="137"/>
      <c r="L19" s="137"/>
      <c r="M19" s="137"/>
      <c r="N19" s="137"/>
      <c r="O19" s="137"/>
    </row>
    <row r="20" spans="1:15" ht="15" customHeight="1" x14ac:dyDescent="0.25">
      <c r="A20" s="131" t="s">
        <v>51</v>
      </c>
      <c r="B20" s="149" t="s">
        <v>19</v>
      </c>
      <c r="C20" s="157">
        <v>5601</v>
      </c>
      <c r="D20" s="158">
        <v>6694</v>
      </c>
      <c r="E20" s="158">
        <v>6838</v>
      </c>
      <c r="F20" s="159">
        <v>6723</v>
      </c>
      <c r="G20" s="159">
        <f t="shared" si="0"/>
        <v>-1093</v>
      </c>
      <c r="H20" s="145" t="str">
        <f t="shared" si="1"/>
        <v>-16,3%▼</v>
      </c>
      <c r="I20" s="148"/>
      <c r="J20" s="137"/>
      <c r="K20" s="137"/>
      <c r="L20" s="137"/>
      <c r="M20" s="137"/>
      <c r="N20" s="137"/>
      <c r="O20" s="137"/>
    </row>
    <row r="21" spans="1:15" ht="15" customHeight="1" x14ac:dyDescent="0.25">
      <c r="A21" s="131" t="s">
        <v>51</v>
      </c>
      <c r="B21" s="143" t="s">
        <v>20</v>
      </c>
      <c r="C21" s="154"/>
      <c r="D21" s="155"/>
      <c r="E21" s="155">
        <v>0</v>
      </c>
      <c r="F21" s="155"/>
      <c r="G21" s="156">
        <f t="shared" si="0"/>
        <v>0</v>
      </c>
      <c r="H21" s="144" t="str">
        <f t="shared" si="1"/>
        <v/>
      </c>
      <c r="I21" s="139"/>
      <c r="J21" s="137"/>
      <c r="K21" s="137"/>
      <c r="L21" s="137"/>
      <c r="M21" s="137"/>
      <c r="N21" s="137"/>
      <c r="O21" s="137"/>
    </row>
    <row r="22" spans="1:15" ht="15" customHeight="1" x14ac:dyDescent="0.25">
      <c r="A22" s="131" t="s">
        <v>51</v>
      </c>
      <c r="B22" s="149" t="s">
        <v>37</v>
      </c>
      <c r="C22" s="157"/>
      <c r="D22" s="158"/>
      <c r="E22" s="158">
        <v>0</v>
      </c>
      <c r="F22" s="158"/>
      <c r="G22" s="159">
        <f t="shared" si="0"/>
        <v>0</v>
      </c>
      <c r="H22" s="145" t="str">
        <f t="shared" si="1"/>
        <v/>
      </c>
      <c r="I22" s="148"/>
      <c r="J22" s="137"/>
      <c r="K22" s="137"/>
      <c r="L22" s="137"/>
      <c r="M22" s="137"/>
      <c r="N22" s="137"/>
      <c r="O22" s="137"/>
    </row>
    <row r="23" spans="1:15" s="46" customFormat="1" ht="15" customHeight="1" x14ac:dyDescent="0.25">
      <c r="A23" s="134" t="s">
        <v>51</v>
      </c>
      <c r="B23" s="146" t="s">
        <v>8</v>
      </c>
      <c r="C23" s="160">
        <f>SUM(C19:C22)</f>
        <v>35248</v>
      </c>
      <c r="D23" s="160">
        <f>SUM(D19:D22)</f>
        <v>34834</v>
      </c>
      <c r="E23" s="160">
        <f>SUM(E19:E22)</f>
        <v>35726</v>
      </c>
      <c r="F23" s="160">
        <f>SUM(F19:F22)</f>
        <v>37641</v>
      </c>
      <c r="G23" s="160">
        <f t="shared" si="0"/>
        <v>414</v>
      </c>
      <c r="H23" s="147" t="str">
        <f t="shared" si="1"/>
        <v>1,2%</v>
      </c>
      <c r="I23" s="107"/>
      <c r="J23" s="45"/>
      <c r="K23" s="45"/>
      <c r="L23" s="45"/>
      <c r="M23" s="45"/>
      <c r="N23" s="45"/>
      <c r="O23" s="45"/>
    </row>
    <row r="24" spans="1:15" ht="15" customHeight="1" x14ac:dyDescent="0.25">
      <c r="A24" s="32" t="s">
        <v>52</v>
      </c>
      <c r="B24" s="55"/>
      <c r="C24" s="161"/>
      <c r="D24" s="161"/>
      <c r="E24" s="161"/>
      <c r="F24" s="158"/>
      <c r="G24" s="159">
        <f t="shared" si="0"/>
        <v>0</v>
      </c>
      <c r="H24" s="145" t="str">
        <f t="shared" si="1"/>
        <v/>
      </c>
      <c r="I24" s="50"/>
    </row>
    <row r="25" spans="1:15" ht="15" customHeight="1" x14ac:dyDescent="0.25">
      <c r="A25" s="131" t="s">
        <v>52</v>
      </c>
      <c r="B25" s="143" t="s">
        <v>18</v>
      </c>
      <c r="C25" s="154">
        <v>24065</v>
      </c>
      <c r="D25" s="155">
        <v>23281</v>
      </c>
      <c r="E25" s="155">
        <v>24123</v>
      </c>
      <c r="F25" s="156">
        <v>25016</v>
      </c>
      <c r="G25" s="156">
        <f t="shared" si="0"/>
        <v>784</v>
      </c>
      <c r="H25" s="144" t="str">
        <f t="shared" si="1"/>
        <v>3,4%</v>
      </c>
      <c r="I25" s="139"/>
      <c r="J25" s="137"/>
      <c r="K25" s="137"/>
      <c r="L25" s="137"/>
      <c r="M25" s="137"/>
      <c r="N25" s="137"/>
      <c r="O25" s="137"/>
    </row>
    <row r="26" spans="1:15" ht="15" customHeight="1" x14ac:dyDescent="0.25">
      <c r="A26" s="131" t="s">
        <v>52</v>
      </c>
      <c r="B26" s="149" t="s">
        <v>19</v>
      </c>
      <c r="C26" s="157">
        <v>4546</v>
      </c>
      <c r="D26" s="158">
        <v>5538</v>
      </c>
      <c r="E26" s="158">
        <v>5710</v>
      </c>
      <c r="F26" s="159">
        <v>5439</v>
      </c>
      <c r="G26" s="159">
        <f t="shared" si="0"/>
        <v>-992</v>
      </c>
      <c r="H26" s="145" t="str">
        <f t="shared" si="1"/>
        <v>-17,9%▼</v>
      </c>
      <c r="I26" s="148"/>
      <c r="J26" s="137"/>
      <c r="K26" s="137"/>
      <c r="L26" s="137"/>
      <c r="M26" s="137"/>
      <c r="N26" s="137"/>
      <c r="O26" s="137"/>
    </row>
    <row r="27" spans="1:15" ht="15" customHeight="1" x14ac:dyDescent="0.25">
      <c r="A27" s="131" t="s">
        <v>52</v>
      </c>
      <c r="B27" s="143" t="s">
        <v>20</v>
      </c>
      <c r="C27" s="154"/>
      <c r="D27" s="155"/>
      <c r="E27" s="155">
        <v>0</v>
      </c>
      <c r="F27" s="155">
        <v>0</v>
      </c>
      <c r="G27" s="156">
        <f t="shared" si="0"/>
        <v>0</v>
      </c>
      <c r="H27" s="144" t="str">
        <f t="shared" si="1"/>
        <v/>
      </c>
      <c r="I27" s="139"/>
      <c r="J27" s="137"/>
      <c r="K27" s="137"/>
      <c r="L27" s="137"/>
      <c r="M27" s="137"/>
      <c r="N27" s="137"/>
      <c r="O27" s="137"/>
    </row>
    <row r="28" spans="1:15" ht="15" customHeight="1" x14ac:dyDescent="0.25">
      <c r="A28" s="131" t="s">
        <v>52</v>
      </c>
      <c r="B28" s="149" t="s">
        <v>37</v>
      </c>
      <c r="C28" s="157"/>
      <c r="D28" s="158"/>
      <c r="E28" s="158">
        <v>0</v>
      </c>
      <c r="F28" s="158">
        <v>0</v>
      </c>
      <c r="G28" s="159">
        <f t="shared" si="0"/>
        <v>0</v>
      </c>
      <c r="H28" s="145" t="str">
        <f t="shared" si="1"/>
        <v/>
      </c>
      <c r="I28" s="148"/>
      <c r="J28" s="137"/>
      <c r="K28" s="137"/>
      <c r="L28" s="137"/>
      <c r="M28" s="137"/>
      <c r="N28" s="137"/>
      <c r="O28" s="137"/>
    </row>
    <row r="29" spans="1:15" s="46" customFormat="1" ht="15" customHeight="1" x14ac:dyDescent="0.25">
      <c r="A29" s="134" t="s">
        <v>52</v>
      </c>
      <c r="B29" s="146" t="s">
        <v>8</v>
      </c>
      <c r="C29" s="160">
        <f>SUM(C25:C28)</f>
        <v>28611</v>
      </c>
      <c r="D29" s="160">
        <f>SUM(D25:D28)</f>
        <v>28819</v>
      </c>
      <c r="E29" s="160">
        <f>SUM(E25:E28)</f>
        <v>29833</v>
      </c>
      <c r="F29" s="160">
        <f>SUM(F25:F28)</f>
        <v>30455</v>
      </c>
      <c r="G29" s="160">
        <f t="shared" si="0"/>
        <v>-208</v>
      </c>
      <c r="H29" s="147" t="str">
        <f t="shared" si="1"/>
        <v>-0,7%</v>
      </c>
      <c r="I29" s="107"/>
      <c r="J29" s="45"/>
      <c r="K29" s="45"/>
      <c r="L29" s="45"/>
      <c r="M29" s="45"/>
      <c r="N29" s="45"/>
      <c r="O29" s="45"/>
    </row>
    <row r="30" spans="1:15" ht="15" customHeight="1" x14ac:dyDescent="0.25">
      <c r="A30" s="32" t="s">
        <v>53</v>
      </c>
      <c r="B30" s="58"/>
      <c r="C30" s="101"/>
      <c r="D30" s="101"/>
      <c r="E30" s="101"/>
      <c r="F30" s="163"/>
      <c r="G30" s="159">
        <f t="shared" si="0"/>
        <v>0</v>
      </c>
      <c r="H30" s="145" t="str">
        <f t="shared" si="1"/>
        <v/>
      </c>
      <c r="I30" s="59"/>
    </row>
    <row r="31" spans="1:15" ht="15" customHeight="1" x14ac:dyDescent="0.25">
      <c r="A31" s="131" t="s">
        <v>53</v>
      </c>
      <c r="B31" s="92" t="s">
        <v>18</v>
      </c>
      <c r="C31" s="102">
        <v>29412</v>
      </c>
      <c r="D31" s="103">
        <v>28455</v>
      </c>
      <c r="E31" s="103">
        <v>28318</v>
      </c>
      <c r="F31" s="156">
        <v>29711</v>
      </c>
      <c r="G31" s="156">
        <f t="shared" si="0"/>
        <v>957</v>
      </c>
      <c r="H31" s="144" t="str">
        <f t="shared" si="1"/>
        <v>3,4%</v>
      </c>
      <c r="I31" s="93"/>
      <c r="J31" s="137"/>
      <c r="K31" s="137"/>
      <c r="L31" s="137"/>
      <c r="M31" s="137"/>
      <c r="N31" s="137"/>
      <c r="O31" s="137"/>
    </row>
    <row r="32" spans="1:15" ht="15" customHeight="1" x14ac:dyDescent="0.25">
      <c r="A32" s="131" t="s">
        <v>53</v>
      </c>
      <c r="B32" s="97" t="s">
        <v>19</v>
      </c>
      <c r="C32" s="164">
        <v>5557</v>
      </c>
      <c r="D32" s="163">
        <v>6768</v>
      </c>
      <c r="E32" s="163">
        <v>6704</v>
      </c>
      <c r="F32" s="159">
        <v>6460</v>
      </c>
      <c r="G32" s="159">
        <f t="shared" si="0"/>
        <v>-1211</v>
      </c>
      <c r="H32" s="145" t="str">
        <f t="shared" si="1"/>
        <v>-17,9%▼</v>
      </c>
      <c r="I32" s="112"/>
      <c r="J32" s="137"/>
      <c r="K32" s="137"/>
      <c r="L32" s="137"/>
      <c r="M32" s="137"/>
      <c r="N32" s="137"/>
      <c r="O32" s="137"/>
    </row>
    <row r="33" spans="1:15" ht="15" customHeight="1" x14ac:dyDescent="0.25">
      <c r="A33" s="131" t="s">
        <v>53</v>
      </c>
      <c r="B33" s="92" t="s">
        <v>20</v>
      </c>
      <c r="C33" s="102"/>
      <c r="D33" s="103">
        <v>0</v>
      </c>
      <c r="E33" s="103"/>
      <c r="F33" s="103">
        <v>0</v>
      </c>
      <c r="G33" s="156">
        <f t="shared" si="0"/>
        <v>0</v>
      </c>
      <c r="H33" s="144" t="str">
        <f t="shared" si="1"/>
        <v/>
      </c>
      <c r="I33" s="93"/>
      <c r="J33" s="137"/>
      <c r="K33" s="137"/>
      <c r="L33" s="137"/>
      <c r="M33" s="137"/>
      <c r="N33" s="137"/>
      <c r="O33" s="137"/>
    </row>
    <row r="34" spans="1:15" ht="15" customHeight="1" x14ac:dyDescent="0.25">
      <c r="A34" s="131" t="s">
        <v>53</v>
      </c>
      <c r="B34" s="149" t="s">
        <v>37</v>
      </c>
      <c r="C34" s="157"/>
      <c r="D34" s="158">
        <v>0</v>
      </c>
      <c r="E34" s="158"/>
      <c r="F34" s="158">
        <v>0</v>
      </c>
      <c r="G34" s="159">
        <f t="shared" si="0"/>
        <v>0</v>
      </c>
      <c r="H34" s="145" t="str">
        <f t="shared" si="1"/>
        <v/>
      </c>
      <c r="I34" s="112"/>
      <c r="J34" s="137"/>
      <c r="K34" s="137"/>
      <c r="L34" s="137"/>
      <c r="M34" s="137"/>
      <c r="N34" s="137"/>
      <c r="O34" s="137"/>
    </row>
    <row r="35" spans="1:15" s="46" customFormat="1" ht="15" customHeight="1" x14ac:dyDescent="0.25">
      <c r="A35" s="134" t="s">
        <v>53</v>
      </c>
      <c r="B35" s="94" t="s">
        <v>8</v>
      </c>
      <c r="C35" s="160">
        <f>SUM(C31:C34)</f>
        <v>34969</v>
      </c>
      <c r="D35" s="160">
        <f>SUM(D31:D34)</f>
        <v>35223</v>
      </c>
      <c r="E35" s="160">
        <f>SUM(E31:E34)</f>
        <v>35022</v>
      </c>
      <c r="F35" s="160">
        <f>SUM(F31:F34)</f>
        <v>36171</v>
      </c>
      <c r="G35" s="160">
        <f t="shared" si="0"/>
        <v>-254</v>
      </c>
      <c r="H35" s="147" t="str">
        <f t="shared" si="1"/>
        <v>-0,7%</v>
      </c>
      <c r="I35" s="95"/>
      <c r="J35" s="45"/>
      <c r="K35" s="45"/>
      <c r="L35" s="45"/>
      <c r="M35" s="45"/>
      <c r="N35" s="45"/>
      <c r="O35" s="45"/>
    </row>
    <row r="36" spans="1:15" ht="15" customHeight="1" x14ac:dyDescent="0.25">
      <c r="A36" s="32" t="s">
        <v>54</v>
      </c>
      <c r="B36" s="58"/>
      <c r="C36" s="101"/>
      <c r="D36" s="101"/>
      <c r="E36" s="101"/>
      <c r="F36" s="163"/>
      <c r="G36" s="159">
        <f t="shared" si="0"/>
        <v>0</v>
      </c>
      <c r="H36" s="145" t="str">
        <f t="shared" si="1"/>
        <v/>
      </c>
      <c r="I36" s="59"/>
    </row>
    <row r="37" spans="1:15" ht="15" customHeight="1" x14ac:dyDescent="0.25">
      <c r="A37" s="131" t="s">
        <v>54</v>
      </c>
      <c r="B37" s="92" t="s">
        <v>18</v>
      </c>
      <c r="C37" s="102">
        <v>1539</v>
      </c>
      <c r="D37" s="103">
        <v>1545</v>
      </c>
      <c r="E37" s="103">
        <v>1377</v>
      </c>
      <c r="F37" s="156">
        <v>1512</v>
      </c>
      <c r="G37" s="156">
        <f t="shared" si="0"/>
        <v>-6</v>
      </c>
      <c r="H37" s="144" t="str">
        <f t="shared" si="1"/>
        <v>-0,4%</v>
      </c>
      <c r="I37" s="93"/>
      <c r="J37" s="137"/>
      <c r="K37" s="137"/>
      <c r="L37" s="137"/>
      <c r="M37" s="137"/>
      <c r="N37" s="137"/>
      <c r="O37" s="137"/>
    </row>
    <row r="38" spans="1:15" ht="15" customHeight="1" x14ac:dyDescent="0.25">
      <c r="A38" s="131" t="s">
        <v>54</v>
      </c>
      <c r="B38" s="97" t="s">
        <v>19</v>
      </c>
      <c r="C38" s="164">
        <v>291</v>
      </c>
      <c r="D38" s="163">
        <v>367</v>
      </c>
      <c r="E38" s="163">
        <v>326</v>
      </c>
      <c r="F38" s="159">
        <v>329</v>
      </c>
      <c r="G38" s="159">
        <f t="shared" si="0"/>
        <v>-76</v>
      </c>
      <c r="H38" s="145" t="str">
        <f t="shared" si="1"/>
        <v>-20,7%▼</v>
      </c>
      <c r="I38" s="112"/>
      <c r="J38" s="137"/>
      <c r="K38" s="137"/>
      <c r="L38" s="137"/>
      <c r="M38" s="137"/>
      <c r="N38" s="137"/>
      <c r="O38" s="137"/>
    </row>
    <row r="39" spans="1:15" ht="15" customHeight="1" x14ac:dyDescent="0.25">
      <c r="A39" s="131" t="s">
        <v>54</v>
      </c>
      <c r="B39" s="92" t="s">
        <v>20</v>
      </c>
      <c r="C39" s="102"/>
      <c r="D39" s="103"/>
      <c r="E39" s="103">
        <v>0</v>
      </c>
      <c r="F39" s="103"/>
      <c r="G39" s="156">
        <f t="shared" si="0"/>
        <v>0</v>
      </c>
      <c r="H39" s="144" t="str">
        <f t="shared" si="1"/>
        <v/>
      </c>
      <c r="I39" s="93"/>
      <c r="J39" s="137"/>
      <c r="K39" s="137"/>
      <c r="L39" s="137"/>
      <c r="M39" s="137"/>
      <c r="N39" s="137"/>
      <c r="O39" s="137"/>
    </row>
    <row r="40" spans="1:15" ht="15" customHeight="1" x14ac:dyDescent="0.25">
      <c r="A40" s="131" t="s">
        <v>54</v>
      </c>
      <c r="B40" s="149" t="s">
        <v>37</v>
      </c>
      <c r="C40" s="157"/>
      <c r="D40" s="158"/>
      <c r="E40" s="158"/>
      <c r="F40" s="158"/>
      <c r="G40" s="159">
        <f t="shared" si="0"/>
        <v>0</v>
      </c>
      <c r="H40" s="145" t="str">
        <f t="shared" si="1"/>
        <v/>
      </c>
      <c r="I40" s="112"/>
      <c r="J40" s="137"/>
      <c r="K40" s="137"/>
      <c r="L40" s="137"/>
      <c r="M40" s="137"/>
      <c r="N40" s="137"/>
      <c r="O40" s="137"/>
    </row>
    <row r="41" spans="1:15" s="46" customFormat="1" ht="15" customHeight="1" x14ac:dyDescent="0.25">
      <c r="A41" s="134" t="s">
        <v>54</v>
      </c>
      <c r="B41" s="94" t="s">
        <v>8</v>
      </c>
      <c r="C41" s="160">
        <f>SUM(C37:C40)</f>
        <v>1830</v>
      </c>
      <c r="D41" s="160">
        <f>SUM(D37:D40)</f>
        <v>1912</v>
      </c>
      <c r="E41" s="160">
        <f>SUM(E37:E40)</f>
        <v>1703</v>
      </c>
      <c r="F41" s="160">
        <f>SUM(F37:F40)</f>
        <v>1841</v>
      </c>
      <c r="G41" s="160">
        <f t="shared" si="0"/>
        <v>-82</v>
      </c>
      <c r="H41" s="147" t="str">
        <f t="shared" si="1"/>
        <v>-4,3%</v>
      </c>
      <c r="I41" s="95"/>
      <c r="J41" s="45"/>
      <c r="K41" s="45"/>
      <c r="L41" s="45"/>
      <c r="M41" s="45"/>
      <c r="N41" s="45"/>
      <c r="O41" s="45"/>
    </row>
    <row r="42" spans="1:15" s="46" customFormat="1" ht="15" customHeight="1" x14ac:dyDescent="0.25">
      <c r="A42" s="32" t="s">
        <v>95</v>
      </c>
      <c r="B42" s="58"/>
      <c r="C42" s="163"/>
      <c r="D42" s="165"/>
      <c r="E42" s="165"/>
      <c r="F42" s="165"/>
      <c r="G42" s="159">
        <f t="shared" ref="G42:G46" si="2">IF(ISERROR(C42- D42)=TRUE,"",C42 - D42)</f>
        <v>0</v>
      </c>
      <c r="H42" s="145" t="str">
        <f t="shared" ref="H42:H46" si="3">IF(ISERROR((((C42- D42)/D42)*100)=TRUE),"",IF((((C42- D42)/D42)*100)&lt;-7,FIXED(((C42- D42)/D42)*100, 1,TRUE) &amp;"%" &amp; "▼",IF((((C42- D42)/D42)*100)&gt;7,FIXED(((C42- D42)/D42)*100, 1,TRUE) &amp;"%" &amp;"▲",FIXED(((C42- D42)/D42)*100, 1,TRUE)&amp;"%")))</f>
        <v/>
      </c>
      <c r="I42" s="112"/>
      <c r="J42" s="45"/>
      <c r="K42" s="45"/>
      <c r="L42" s="45"/>
      <c r="M42" s="45"/>
      <c r="N42" s="45"/>
      <c r="O42" s="45"/>
    </row>
    <row r="43" spans="1:15" s="46" customFormat="1" ht="15" customHeight="1" x14ac:dyDescent="0.25">
      <c r="A43" s="181" t="s">
        <v>95</v>
      </c>
      <c r="B43" s="92" t="s">
        <v>18</v>
      </c>
      <c r="C43" s="102"/>
      <c r="D43" s="167"/>
      <c r="E43" s="167"/>
      <c r="F43" s="167"/>
      <c r="G43" s="156">
        <f t="shared" si="2"/>
        <v>0</v>
      </c>
      <c r="H43" s="144" t="str">
        <f t="shared" si="3"/>
        <v/>
      </c>
      <c r="I43" s="93"/>
      <c r="J43" s="45"/>
      <c r="K43" s="45"/>
      <c r="L43" s="45"/>
      <c r="M43" s="45"/>
      <c r="N43" s="45"/>
      <c r="O43" s="45"/>
    </row>
    <row r="44" spans="1:15" s="46" customFormat="1" ht="15" customHeight="1" x14ac:dyDescent="0.25">
      <c r="A44" s="181" t="s">
        <v>95</v>
      </c>
      <c r="B44" s="97" t="s">
        <v>19</v>
      </c>
      <c r="C44" s="164"/>
      <c r="D44" s="165"/>
      <c r="E44" s="165"/>
      <c r="F44" s="165"/>
      <c r="G44" s="159">
        <f t="shared" si="2"/>
        <v>0</v>
      </c>
      <c r="H44" s="145" t="str">
        <f t="shared" si="3"/>
        <v/>
      </c>
      <c r="I44" s="112"/>
      <c r="J44" s="45"/>
      <c r="K44" s="45"/>
      <c r="L44" s="45"/>
      <c r="M44" s="45"/>
      <c r="N44" s="45"/>
      <c r="O44" s="45"/>
    </row>
    <row r="45" spans="1:15" s="46" customFormat="1" ht="15" customHeight="1" x14ac:dyDescent="0.25">
      <c r="A45" s="181" t="s">
        <v>95</v>
      </c>
      <c r="B45" s="92" t="s">
        <v>20</v>
      </c>
      <c r="C45" s="102"/>
      <c r="D45" s="167"/>
      <c r="E45" s="167"/>
      <c r="F45" s="167"/>
      <c r="G45" s="156">
        <f t="shared" si="2"/>
        <v>0</v>
      </c>
      <c r="H45" s="144" t="str">
        <f t="shared" si="3"/>
        <v/>
      </c>
      <c r="I45" s="93"/>
      <c r="J45" s="45"/>
      <c r="K45" s="45"/>
      <c r="L45" s="45"/>
      <c r="M45" s="45"/>
      <c r="N45" s="45"/>
      <c r="O45" s="45"/>
    </row>
    <row r="46" spans="1:15" s="46" customFormat="1" ht="15" customHeight="1" x14ac:dyDescent="0.25">
      <c r="A46" s="181" t="s">
        <v>95</v>
      </c>
      <c r="B46" s="149" t="s">
        <v>37</v>
      </c>
      <c r="C46" s="164"/>
      <c r="D46" s="165"/>
      <c r="E46" s="165"/>
      <c r="F46" s="165"/>
      <c r="G46" s="159">
        <f t="shared" si="2"/>
        <v>0</v>
      </c>
      <c r="H46" s="145" t="str">
        <f t="shared" si="3"/>
        <v/>
      </c>
      <c r="I46" s="112"/>
      <c r="J46" s="45"/>
      <c r="K46" s="45"/>
      <c r="L46" s="45"/>
      <c r="M46" s="45"/>
      <c r="N46" s="45"/>
      <c r="O46" s="45"/>
    </row>
    <row r="47" spans="1:15" s="46" customFormat="1" ht="15" customHeight="1" x14ac:dyDescent="0.25">
      <c r="A47" s="181" t="s">
        <v>95</v>
      </c>
      <c r="B47" s="94" t="s">
        <v>8</v>
      </c>
      <c r="C47" s="160">
        <f>SUM(C43:C46)</f>
        <v>0</v>
      </c>
      <c r="D47" s="160">
        <f>SUM(D43:D46)</f>
        <v>0</v>
      </c>
      <c r="E47" s="160">
        <f>SUM(E43:E46)</f>
        <v>0</v>
      </c>
      <c r="F47" s="160">
        <f>SUM(F43:F46)</f>
        <v>0</v>
      </c>
      <c r="G47" s="160">
        <f t="shared" ref="G47" si="4">IF(ISERROR(C47- D47)=TRUE,"",C47 - D47)</f>
        <v>0</v>
      </c>
      <c r="H47" s="147" t="str">
        <f t="shared" ref="H47" si="5">IF(ISERROR((((C47- D47)/D47)*100)=TRUE),"",IF((((C47- D47)/D47)*100)&lt;-7,FIXED(((C47- D47)/D47)*100, 1,TRUE) &amp;"%" &amp; "▼",IF((((C47- D47)/D47)*100)&gt;7,FIXED(((C47- D47)/D47)*100, 1,TRUE) &amp;"%" &amp;"▲",FIXED(((C47- D47)/D47)*100, 1,TRUE)&amp;"%")))</f>
        <v/>
      </c>
      <c r="I47" s="95"/>
      <c r="J47" s="45"/>
      <c r="K47" s="45"/>
      <c r="L47" s="45"/>
      <c r="M47" s="45"/>
      <c r="N47" s="45"/>
      <c r="O47" s="45"/>
    </row>
    <row r="48" spans="1:15" ht="15" customHeight="1" x14ac:dyDescent="0.25">
      <c r="A48" s="32" t="s">
        <v>28</v>
      </c>
      <c r="B48" s="58"/>
      <c r="C48" s="101"/>
      <c r="D48" s="101"/>
      <c r="E48" s="101"/>
      <c r="F48" s="163"/>
      <c r="G48" s="159">
        <f t="shared" si="0"/>
        <v>0</v>
      </c>
      <c r="H48" s="145" t="str">
        <f t="shared" si="1"/>
        <v/>
      </c>
      <c r="I48" s="59"/>
    </row>
    <row r="49" spans="1:15" ht="15" customHeight="1" x14ac:dyDescent="0.25">
      <c r="A49" s="131" t="s">
        <v>28</v>
      </c>
      <c r="B49" s="92" t="s">
        <v>18</v>
      </c>
      <c r="C49" s="102">
        <v>141260</v>
      </c>
      <c r="D49" s="103">
        <v>135074</v>
      </c>
      <c r="E49" s="103">
        <v>129800</v>
      </c>
      <c r="F49" s="156">
        <v>123385</v>
      </c>
      <c r="G49" s="156">
        <f t="shared" si="0"/>
        <v>6186</v>
      </c>
      <c r="H49" s="144" t="str">
        <f t="shared" si="1"/>
        <v>4,6%</v>
      </c>
      <c r="I49" s="93"/>
      <c r="J49" s="137"/>
      <c r="K49" s="137"/>
      <c r="L49" s="137"/>
      <c r="M49" s="137"/>
      <c r="N49" s="137"/>
      <c r="O49" s="137"/>
    </row>
    <row r="50" spans="1:15" ht="15" customHeight="1" x14ac:dyDescent="0.25">
      <c r="A50" s="131" t="s">
        <v>28</v>
      </c>
      <c r="B50" s="97" t="s">
        <v>19</v>
      </c>
      <c r="C50" s="164">
        <v>-553</v>
      </c>
      <c r="D50" s="163">
        <v>0</v>
      </c>
      <c r="E50" s="163"/>
      <c r="F50" s="159"/>
      <c r="G50" s="159">
        <f t="shared" si="0"/>
        <v>-553</v>
      </c>
      <c r="H50" s="145" t="str">
        <f t="shared" si="1"/>
        <v/>
      </c>
      <c r="I50" s="112"/>
      <c r="J50" s="137"/>
      <c r="K50" s="137"/>
      <c r="L50" s="137"/>
      <c r="M50" s="137"/>
      <c r="N50" s="137"/>
      <c r="O50" s="137"/>
    </row>
    <row r="51" spans="1:15" ht="15" customHeight="1" x14ac:dyDescent="0.25">
      <c r="A51" s="131" t="s">
        <v>28</v>
      </c>
      <c r="B51" s="92" t="s">
        <v>20</v>
      </c>
      <c r="C51" s="102">
        <v>39826</v>
      </c>
      <c r="D51" s="103">
        <v>72084</v>
      </c>
      <c r="E51" s="103"/>
      <c r="F51" s="103"/>
      <c r="G51" s="156">
        <f t="shared" si="0"/>
        <v>-32258</v>
      </c>
      <c r="H51" s="144" t="str">
        <f t="shared" si="1"/>
        <v>-44,8%▼</v>
      </c>
      <c r="I51" s="93"/>
      <c r="J51" s="137"/>
      <c r="K51" s="137"/>
      <c r="L51" s="137"/>
      <c r="M51" s="137"/>
      <c r="N51" s="137"/>
      <c r="O51" s="137"/>
    </row>
    <row r="52" spans="1:15" ht="15" customHeight="1" x14ac:dyDescent="0.25">
      <c r="A52" s="131" t="s">
        <v>28</v>
      </c>
      <c r="B52" s="149" t="s">
        <v>37</v>
      </c>
      <c r="C52" s="157"/>
      <c r="D52" s="158"/>
      <c r="E52" s="158"/>
      <c r="F52" s="158"/>
      <c r="G52" s="159">
        <f t="shared" si="0"/>
        <v>0</v>
      </c>
      <c r="H52" s="145" t="str">
        <f t="shared" si="1"/>
        <v/>
      </c>
      <c r="I52" s="112"/>
      <c r="J52" s="137"/>
      <c r="K52" s="137"/>
      <c r="L52" s="137"/>
      <c r="M52" s="137"/>
      <c r="N52" s="137"/>
      <c r="O52" s="137"/>
    </row>
    <row r="53" spans="1:15" s="46" customFormat="1" ht="15" customHeight="1" x14ac:dyDescent="0.25">
      <c r="A53" s="134" t="s">
        <v>28</v>
      </c>
      <c r="B53" s="94" t="s">
        <v>8</v>
      </c>
      <c r="C53" s="160">
        <f>SUM(C49:C52)</f>
        <v>180533</v>
      </c>
      <c r="D53" s="160">
        <f>SUM(D49:D52)</f>
        <v>207158</v>
      </c>
      <c r="E53" s="160">
        <f>SUM(E49:E52)</f>
        <v>129800</v>
      </c>
      <c r="F53" s="160">
        <f>SUM(F49:F52)</f>
        <v>123385</v>
      </c>
      <c r="G53" s="160">
        <f t="shared" si="0"/>
        <v>-26625</v>
      </c>
      <c r="H53" s="147" t="str">
        <f t="shared" si="1"/>
        <v>-12,9%▼</v>
      </c>
      <c r="I53" s="95"/>
      <c r="J53" s="45"/>
      <c r="K53" s="45"/>
      <c r="L53" s="45"/>
      <c r="M53" s="45"/>
      <c r="N53" s="45"/>
      <c r="O53" s="45"/>
    </row>
    <row r="54" spans="1:15" ht="15" customHeight="1" x14ac:dyDescent="0.25">
      <c r="C54" s="129"/>
      <c r="D54" s="15"/>
      <c r="E54" s="13"/>
      <c r="F54" s="13"/>
    </row>
    <row r="55" spans="1:15" ht="15" customHeight="1" x14ac:dyDescent="0.25">
      <c r="C55" s="129"/>
      <c r="D55" s="15"/>
      <c r="E55" s="13"/>
      <c r="F55" s="13"/>
    </row>
    <row r="56" spans="1:15" ht="15" customHeight="1" x14ac:dyDescent="0.25">
      <c r="C56" s="129"/>
      <c r="D56" s="15"/>
      <c r="E56" s="13"/>
      <c r="F56" s="13"/>
    </row>
    <row r="57" spans="1:15" ht="15" customHeight="1" x14ac:dyDescent="0.25">
      <c r="C57" s="129"/>
      <c r="D57" s="15"/>
      <c r="E57" s="13"/>
      <c r="F57" s="13"/>
    </row>
    <row r="58" spans="1:15" ht="15" customHeight="1" x14ac:dyDescent="0.25">
      <c r="C58" s="129"/>
      <c r="D58" s="15"/>
      <c r="E58" s="13"/>
      <c r="F58" s="13"/>
    </row>
    <row r="59" spans="1:15" ht="15" customHeight="1" x14ac:dyDescent="0.25">
      <c r="C59" s="129"/>
      <c r="D59" s="15"/>
      <c r="E59" s="13"/>
      <c r="F59" s="13"/>
    </row>
    <row r="60" spans="1:15" ht="15" customHeight="1" x14ac:dyDescent="0.25">
      <c r="C60" s="129"/>
      <c r="D60" s="15"/>
      <c r="E60" s="13"/>
      <c r="F60" s="13"/>
    </row>
    <row r="61" spans="1:15" ht="15" customHeight="1" x14ac:dyDescent="0.25">
      <c r="C61" s="129"/>
      <c r="D61" s="15"/>
      <c r="E61" s="13"/>
      <c r="F61" s="13"/>
    </row>
    <row r="62" spans="1:15" ht="15" customHeight="1" x14ac:dyDescent="0.25">
      <c r="C62" s="129"/>
      <c r="D62" s="15"/>
      <c r="E62" s="13"/>
      <c r="F62" s="13"/>
    </row>
    <row r="63" spans="1:15" ht="15" customHeight="1" x14ac:dyDescent="0.25">
      <c r="C63" s="129"/>
      <c r="D63" s="15"/>
      <c r="E63" s="13"/>
      <c r="F63" s="13"/>
    </row>
    <row r="64" spans="1:15" ht="15" customHeight="1" x14ac:dyDescent="0.25">
      <c r="C64" s="129"/>
      <c r="D64" s="15"/>
      <c r="E64" s="13"/>
      <c r="F64" s="13"/>
    </row>
    <row r="65" spans="3:6" ht="15" customHeight="1" x14ac:dyDescent="0.25">
      <c r="C65" s="129"/>
      <c r="D65" s="15"/>
      <c r="E65" s="13"/>
      <c r="F65" s="13"/>
    </row>
    <row r="66" spans="3:6" ht="15" customHeight="1" x14ac:dyDescent="0.25">
      <c r="C66" s="129"/>
      <c r="D66" s="15"/>
      <c r="E66" s="13"/>
      <c r="F66" s="13"/>
    </row>
    <row r="67" spans="3:6" ht="15" customHeight="1" x14ac:dyDescent="0.25">
      <c r="C67" s="129"/>
      <c r="D67" s="15"/>
      <c r="E67" s="13"/>
      <c r="F67" s="13"/>
    </row>
    <row r="68" spans="3:6" ht="15" customHeight="1" x14ac:dyDescent="0.25">
      <c r="C68" s="129"/>
      <c r="D68" s="15"/>
      <c r="E68" s="13"/>
      <c r="F68" s="13"/>
    </row>
    <row r="69" spans="3:6" ht="15" customHeight="1" x14ac:dyDescent="0.25">
      <c r="C69" s="129"/>
      <c r="D69" s="15"/>
      <c r="E69" s="13"/>
      <c r="F69" s="13"/>
    </row>
    <row r="70" spans="3:6" ht="15" customHeight="1" x14ac:dyDescent="0.25">
      <c r="C70" s="129"/>
      <c r="D70" s="15"/>
      <c r="E70" s="13"/>
      <c r="F70" s="13"/>
    </row>
    <row r="71" spans="3:6" ht="15" customHeight="1" x14ac:dyDescent="0.25">
      <c r="C71" s="129"/>
      <c r="D71" s="15"/>
      <c r="E71" s="13"/>
      <c r="F71" s="13"/>
    </row>
    <row r="72" spans="3:6" ht="15" customHeight="1" x14ac:dyDescent="0.25">
      <c r="C72" s="129"/>
      <c r="D72" s="15"/>
      <c r="E72" s="13"/>
      <c r="F72" s="13"/>
    </row>
    <row r="73" spans="3:6" ht="15" customHeight="1" x14ac:dyDescent="0.25">
      <c r="C73" s="129"/>
      <c r="D73" s="15"/>
      <c r="E73" s="13"/>
      <c r="F73" s="13"/>
    </row>
    <row r="74" spans="3:6" ht="15" customHeight="1" x14ac:dyDescent="0.25">
      <c r="C74" s="129"/>
      <c r="D74" s="15"/>
      <c r="E74" s="13"/>
      <c r="F74" s="13"/>
    </row>
    <row r="75" spans="3:6" ht="15" customHeight="1" x14ac:dyDescent="0.25">
      <c r="C75" s="129"/>
      <c r="D75" s="15"/>
      <c r="E75" s="13"/>
      <c r="F75" s="13"/>
    </row>
    <row r="76" spans="3:6" ht="15" customHeight="1" x14ac:dyDescent="0.25">
      <c r="C76" s="129"/>
      <c r="D76" s="15"/>
      <c r="E76" s="13"/>
      <c r="F76" s="13"/>
    </row>
    <row r="77" spans="3:6" ht="15" customHeight="1" x14ac:dyDescent="0.25">
      <c r="C77" s="129"/>
      <c r="D77" s="15"/>
      <c r="E77" s="13"/>
      <c r="F77" s="13"/>
    </row>
    <row r="78" spans="3:6" ht="15" customHeight="1" x14ac:dyDescent="0.25">
      <c r="C78" s="129"/>
      <c r="D78" s="15"/>
      <c r="E78" s="13"/>
      <c r="F78" s="13"/>
    </row>
    <row r="79" spans="3:6" ht="15" customHeight="1" x14ac:dyDescent="0.25">
      <c r="C79" s="129"/>
      <c r="D79" s="15"/>
      <c r="E79" s="13"/>
      <c r="F79" s="13"/>
    </row>
    <row r="80" spans="3:6" ht="15" customHeight="1" x14ac:dyDescent="0.25">
      <c r="C80" s="129"/>
      <c r="D80" s="15"/>
      <c r="E80" s="13"/>
      <c r="F80" s="13"/>
    </row>
    <row r="81" spans="3:6" ht="15" customHeight="1" x14ac:dyDescent="0.25">
      <c r="C81" s="129"/>
      <c r="D81" s="15"/>
      <c r="E81" s="13"/>
      <c r="F81" s="13"/>
    </row>
    <row r="82" spans="3:6" ht="15" customHeight="1" x14ac:dyDescent="0.25">
      <c r="C82" s="129"/>
      <c r="D82" s="15"/>
      <c r="E82" s="13"/>
      <c r="F82" s="13"/>
    </row>
    <row r="83" spans="3:6" ht="15" customHeight="1" x14ac:dyDescent="0.25">
      <c r="C83" s="129"/>
      <c r="D83" s="15"/>
      <c r="E83" s="13"/>
      <c r="F83" s="13"/>
    </row>
    <row r="84" spans="3:6" ht="15" customHeight="1" x14ac:dyDescent="0.25">
      <c r="C84" s="129"/>
      <c r="D84" s="15"/>
      <c r="E84" s="13"/>
      <c r="F84" s="13"/>
    </row>
    <row r="85" spans="3:6" ht="15" customHeight="1" x14ac:dyDescent="0.25">
      <c r="C85" s="129"/>
      <c r="D85" s="15"/>
      <c r="E85" s="13"/>
      <c r="F85" s="13"/>
    </row>
    <row r="86" spans="3:6" ht="15" customHeight="1" x14ac:dyDescent="0.25">
      <c r="C86" s="129"/>
      <c r="D86" s="15"/>
      <c r="E86" s="13"/>
      <c r="F86" s="13"/>
    </row>
    <row r="87" spans="3:6" ht="15" customHeight="1" x14ac:dyDescent="0.25">
      <c r="C87" s="129"/>
      <c r="D87" s="15"/>
      <c r="E87" s="13"/>
      <c r="F87" s="13"/>
    </row>
    <row r="88" spans="3:6" ht="15" customHeight="1" x14ac:dyDescent="0.25">
      <c r="C88" s="129"/>
      <c r="D88" s="15"/>
      <c r="E88" s="13"/>
      <c r="F88" s="13"/>
    </row>
    <row r="89" spans="3:6" ht="15" customHeight="1" x14ac:dyDescent="0.25">
      <c r="C89" s="129"/>
      <c r="D89" s="15"/>
      <c r="E89" s="13"/>
      <c r="F89" s="13"/>
    </row>
    <row r="90" spans="3:6" ht="15" customHeight="1" x14ac:dyDescent="0.25">
      <c r="C90" s="129"/>
      <c r="D90" s="15"/>
      <c r="E90" s="13"/>
      <c r="F90" s="13"/>
    </row>
    <row r="91" spans="3:6" ht="15" customHeight="1" x14ac:dyDescent="0.25">
      <c r="C91" s="129"/>
      <c r="D91" s="15"/>
      <c r="E91" s="13"/>
      <c r="F91" s="13"/>
    </row>
    <row r="92" spans="3:6" ht="15" customHeight="1" x14ac:dyDescent="0.25">
      <c r="C92" s="129"/>
      <c r="D92" s="15"/>
      <c r="E92" s="13"/>
      <c r="F92" s="13"/>
    </row>
    <row r="93" spans="3:6" ht="15" customHeight="1" x14ac:dyDescent="0.25">
      <c r="C93" s="129"/>
      <c r="D93" s="15"/>
      <c r="E93" s="13"/>
      <c r="F93" s="13"/>
    </row>
    <row r="94" spans="3:6" ht="15" customHeight="1" x14ac:dyDescent="0.25">
      <c r="C94" s="129"/>
      <c r="D94" s="15"/>
      <c r="E94" s="13"/>
      <c r="F94" s="13"/>
    </row>
    <row r="95" spans="3:6" ht="15" customHeight="1" x14ac:dyDescent="0.25">
      <c r="C95" s="129"/>
      <c r="D95" s="15"/>
      <c r="E95" s="13"/>
      <c r="F95" s="13"/>
    </row>
    <row r="96" spans="3:6" ht="15" customHeight="1" x14ac:dyDescent="0.25">
      <c r="C96" s="129"/>
      <c r="D96" s="15"/>
      <c r="E96" s="13"/>
      <c r="F96" s="13"/>
    </row>
    <row r="97" spans="3:6" ht="15" customHeight="1" x14ac:dyDescent="0.25">
      <c r="C97" s="129"/>
      <c r="D97" s="15"/>
      <c r="E97" s="13"/>
      <c r="F97" s="13"/>
    </row>
    <row r="98" spans="3:6" ht="15" customHeight="1" x14ac:dyDescent="0.25">
      <c r="C98" s="129"/>
      <c r="D98" s="15"/>
      <c r="E98" s="13"/>
      <c r="F98" s="13"/>
    </row>
    <row r="99" spans="3:6" ht="15" customHeight="1" x14ac:dyDescent="0.25">
      <c r="C99" s="129"/>
      <c r="D99" s="15"/>
      <c r="E99" s="13"/>
      <c r="F99" s="13"/>
    </row>
    <row r="100" spans="3:6" ht="15" customHeight="1" x14ac:dyDescent="0.25">
      <c r="C100" s="129"/>
      <c r="D100" s="15"/>
      <c r="E100" s="13"/>
      <c r="F100" s="13"/>
    </row>
    <row r="101" spans="3:6" ht="15" customHeight="1" x14ac:dyDescent="0.25">
      <c r="C101" s="129"/>
      <c r="D101" s="15"/>
      <c r="E101" s="13"/>
      <c r="F101" s="13"/>
    </row>
    <row r="102" spans="3:6" ht="15" customHeight="1" x14ac:dyDescent="0.25">
      <c r="C102" s="129"/>
      <c r="D102" s="15"/>
      <c r="E102" s="13"/>
      <c r="F102" s="13"/>
    </row>
    <row r="103" spans="3:6" ht="15" customHeight="1" x14ac:dyDescent="0.25">
      <c r="C103" s="129"/>
      <c r="D103" s="15"/>
      <c r="E103" s="13"/>
      <c r="F103" s="13"/>
    </row>
    <row r="104" spans="3:6" ht="15" customHeight="1" x14ac:dyDescent="0.25">
      <c r="C104" s="129"/>
      <c r="D104" s="15"/>
      <c r="E104" s="13"/>
      <c r="F104" s="13"/>
    </row>
    <row r="105" spans="3:6" ht="15" customHeight="1" x14ac:dyDescent="0.25">
      <c r="C105" s="129"/>
      <c r="D105" s="15"/>
      <c r="E105" s="13"/>
      <c r="F105" s="13"/>
    </row>
    <row r="106" spans="3:6" ht="15" customHeight="1" x14ac:dyDescent="0.25">
      <c r="C106" s="129"/>
      <c r="D106" s="15"/>
      <c r="E106" s="13"/>
      <c r="F106" s="13"/>
    </row>
    <row r="107" spans="3:6" ht="15" customHeight="1" x14ac:dyDescent="0.25">
      <c r="C107" s="129"/>
      <c r="D107" s="15"/>
      <c r="E107" s="13"/>
      <c r="F107" s="13"/>
    </row>
    <row r="108" spans="3:6" ht="15" customHeight="1" x14ac:dyDescent="0.25">
      <c r="C108" s="129"/>
      <c r="D108" s="15"/>
      <c r="E108" s="13"/>
      <c r="F108" s="13"/>
    </row>
    <row r="109" spans="3:6" ht="15" customHeight="1" x14ac:dyDescent="0.25">
      <c r="C109" s="129"/>
      <c r="D109" s="15"/>
      <c r="E109" s="13"/>
      <c r="F109" s="13"/>
    </row>
    <row r="110" spans="3:6" ht="15" customHeight="1" x14ac:dyDescent="0.25">
      <c r="C110" s="129"/>
      <c r="D110" s="15"/>
      <c r="E110" s="13"/>
      <c r="F110" s="13"/>
    </row>
    <row r="111" spans="3:6" ht="15" customHeight="1" x14ac:dyDescent="0.25">
      <c r="C111" s="129"/>
      <c r="D111" s="15"/>
      <c r="E111" s="13"/>
      <c r="F111" s="13"/>
    </row>
    <row r="112" spans="3:6" ht="15" customHeight="1" x14ac:dyDescent="0.25">
      <c r="C112" s="129"/>
      <c r="D112" s="15"/>
      <c r="E112" s="13"/>
      <c r="F112" s="13"/>
    </row>
    <row r="113" spans="3:6" ht="15" customHeight="1" x14ac:dyDescent="0.25">
      <c r="C113" s="129"/>
      <c r="D113" s="15"/>
      <c r="E113" s="13"/>
      <c r="F113" s="13"/>
    </row>
    <row r="114" spans="3:6" ht="15" customHeight="1" x14ac:dyDescent="0.25">
      <c r="C114" s="129"/>
      <c r="D114" s="15"/>
      <c r="E114" s="13"/>
      <c r="F114" s="13"/>
    </row>
    <row r="115" spans="3:6" ht="15" customHeight="1" x14ac:dyDescent="0.25">
      <c r="C115" s="129"/>
      <c r="D115" s="15"/>
      <c r="E115" s="13"/>
      <c r="F115" s="13"/>
    </row>
    <row r="116" spans="3:6" ht="15" customHeight="1" x14ac:dyDescent="0.25">
      <c r="C116" s="129"/>
      <c r="D116" s="15"/>
      <c r="E116" s="13"/>
      <c r="F116" s="13"/>
    </row>
    <row r="117" spans="3:6" ht="15" customHeight="1" x14ac:dyDescent="0.25">
      <c r="C117" s="129"/>
      <c r="D117" s="15"/>
      <c r="E117" s="13"/>
      <c r="F117" s="13"/>
    </row>
    <row r="118" spans="3:6" ht="15" customHeight="1" x14ac:dyDescent="0.25">
      <c r="C118" s="129"/>
      <c r="D118" s="15"/>
      <c r="E118" s="13"/>
      <c r="F118" s="13"/>
    </row>
    <row r="119" spans="3:6" ht="15" customHeight="1" x14ac:dyDescent="0.25">
      <c r="C119" s="129"/>
      <c r="D119" s="15"/>
      <c r="E119" s="13"/>
      <c r="F119" s="13"/>
    </row>
    <row r="120" spans="3:6" ht="15" customHeight="1" x14ac:dyDescent="0.25">
      <c r="C120" s="129"/>
      <c r="D120" s="15"/>
      <c r="E120" s="13"/>
      <c r="F120" s="13"/>
    </row>
    <row r="121" spans="3:6" ht="15" customHeight="1" x14ac:dyDescent="0.25">
      <c r="C121" s="129"/>
      <c r="D121" s="15"/>
      <c r="E121" s="13"/>
      <c r="F121" s="13"/>
    </row>
    <row r="122" spans="3:6" ht="15" customHeight="1" x14ac:dyDescent="0.25">
      <c r="C122" s="129"/>
      <c r="D122" s="15"/>
      <c r="E122" s="13"/>
      <c r="F122" s="13"/>
    </row>
    <row r="123" spans="3:6" ht="15" customHeight="1" x14ac:dyDescent="0.25">
      <c r="C123" s="129"/>
      <c r="D123" s="15"/>
      <c r="E123" s="13"/>
      <c r="F123" s="13"/>
    </row>
    <row r="124" spans="3:6" ht="15" customHeight="1" x14ac:dyDescent="0.25">
      <c r="C124" s="129"/>
      <c r="D124" s="15"/>
      <c r="E124" s="13"/>
      <c r="F124" s="13"/>
    </row>
    <row r="125" spans="3:6" ht="15" customHeight="1" x14ac:dyDescent="0.25">
      <c r="C125" s="129"/>
      <c r="D125" s="15"/>
      <c r="E125" s="13"/>
      <c r="F125" s="13"/>
    </row>
    <row r="126" spans="3:6" ht="15" customHeight="1" x14ac:dyDescent="0.25">
      <c r="C126" s="129"/>
      <c r="D126" s="15"/>
      <c r="E126" s="13"/>
      <c r="F126" s="13"/>
    </row>
    <row r="127" spans="3:6" ht="15" customHeight="1" x14ac:dyDescent="0.25">
      <c r="C127" s="129"/>
      <c r="D127" s="15"/>
      <c r="E127" s="13"/>
      <c r="F127" s="13"/>
    </row>
    <row r="128" spans="3:6" ht="15" customHeight="1" x14ac:dyDescent="0.25">
      <c r="C128" s="129"/>
      <c r="D128" s="15"/>
      <c r="E128" s="13"/>
      <c r="F128" s="13"/>
    </row>
    <row r="129" spans="3:6" ht="15" customHeight="1" x14ac:dyDescent="0.25">
      <c r="C129" s="129"/>
      <c r="D129" s="15"/>
      <c r="E129" s="13"/>
      <c r="F129" s="13"/>
    </row>
    <row r="130" spans="3:6" ht="15" customHeight="1" x14ac:dyDescent="0.25">
      <c r="C130" s="129"/>
      <c r="D130" s="15"/>
      <c r="E130" s="13"/>
      <c r="F130" s="13"/>
    </row>
    <row r="131" spans="3:6" ht="15" customHeight="1" x14ac:dyDescent="0.25">
      <c r="C131" s="129"/>
      <c r="D131" s="15"/>
      <c r="E131" s="13"/>
      <c r="F131" s="13"/>
    </row>
    <row r="132" spans="3:6" ht="15" customHeight="1" x14ac:dyDescent="0.25">
      <c r="C132" s="129"/>
      <c r="D132" s="15"/>
      <c r="E132" s="13"/>
      <c r="F132" s="13"/>
    </row>
    <row r="133" spans="3:6" ht="15" customHeight="1" x14ac:dyDescent="0.25">
      <c r="C133" s="129"/>
      <c r="D133" s="15"/>
      <c r="E133" s="13"/>
      <c r="F133" s="13"/>
    </row>
    <row r="134" spans="3:6" ht="15" customHeight="1" x14ac:dyDescent="0.25">
      <c r="C134" s="129"/>
      <c r="D134" s="15"/>
      <c r="E134" s="13"/>
      <c r="F134" s="13"/>
    </row>
    <row r="135" spans="3:6" ht="15" customHeight="1" x14ac:dyDescent="0.25">
      <c r="C135" s="129"/>
      <c r="D135" s="15"/>
      <c r="E135" s="13"/>
      <c r="F135" s="13"/>
    </row>
    <row r="136" spans="3:6" ht="15" customHeight="1" x14ac:dyDescent="0.25">
      <c r="C136" s="129"/>
      <c r="D136" s="15"/>
      <c r="E136" s="13"/>
      <c r="F136" s="13"/>
    </row>
    <row r="137" spans="3:6" ht="15" customHeight="1" x14ac:dyDescent="0.25">
      <c r="C137" s="129"/>
      <c r="D137" s="15"/>
      <c r="E137" s="13"/>
      <c r="F137" s="13"/>
    </row>
    <row r="138" spans="3:6" ht="15" customHeight="1" x14ac:dyDescent="0.25">
      <c r="C138" s="129"/>
      <c r="D138" s="15"/>
      <c r="E138" s="13"/>
      <c r="F138" s="13"/>
    </row>
    <row r="139" spans="3:6" ht="15" customHeight="1" x14ac:dyDescent="0.25">
      <c r="C139" s="129"/>
      <c r="D139" s="15"/>
      <c r="E139" s="13"/>
      <c r="F139" s="13"/>
    </row>
    <row r="140" spans="3:6" ht="15" customHeight="1" x14ac:dyDescent="0.25">
      <c r="C140" s="129"/>
      <c r="D140" s="15"/>
      <c r="E140" s="13"/>
      <c r="F140" s="13"/>
    </row>
    <row r="141" spans="3:6" ht="15" customHeight="1" x14ac:dyDescent="0.25">
      <c r="C141" s="129"/>
      <c r="D141" s="15"/>
      <c r="E141" s="13"/>
      <c r="F141" s="13"/>
    </row>
    <row r="142" spans="3:6" ht="15" customHeight="1" x14ac:dyDescent="0.25">
      <c r="C142" s="129"/>
      <c r="D142" s="15"/>
      <c r="E142" s="13"/>
      <c r="F142" s="13"/>
    </row>
    <row r="143" spans="3:6" ht="15" customHeight="1" x14ac:dyDescent="0.25">
      <c r="C143" s="129"/>
      <c r="D143" s="15"/>
      <c r="E143" s="13"/>
      <c r="F143" s="13"/>
    </row>
    <row r="144" spans="3:6" ht="15" customHeight="1" x14ac:dyDescent="0.25">
      <c r="C144" s="129"/>
      <c r="D144" s="15"/>
      <c r="E144" s="13"/>
      <c r="F144" s="13"/>
    </row>
    <row r="145" spans="3:6" ht="15" customHeight="1" x14ac:dyDescent="0.25">
      <c r="C145" s="129"/>
      <c r="D145" s="15"/>
      <c r="E145" s="13"/>
      <c r="F145" s="13"/>
    </row>
    <row r="146" spans="3:6" ht="15" customHeight="1" x14ac:dyDescent="0.25">
      <c r="C146" s="129"/>
      <c r="D146" s="15"/>
      <c r="E146" s="13"/>
      <c r="F146" s="13"/>
    </row>
    <row r="147" spans="3:6" ht="15" customHeight="1" x14ac:dyDescent="0.25">
      <c r="C147" s="129"/>
      <c r="D147" s="15"/>
      <c r="E147" s="13"/>
      <c r="F147" s="13"/>
    </row>
    <row r="148" spans="3:6" ht="15" customHeight="1" x14ac:dyDescent="0.25">
      <c r="C148" s="129"/>
      <c r="D148" s="15"/>
      <c r="E148" s="13"/>
      <c r="F148" s="13"/>
    </row>
    <row r="149" spans="3:6" ht="15" customHeight="1" x14ac:dyDescent="0.25">
      <c r="C149" s="129"/>
      <c r="D149" s="15"/>
      <c r="E149" s="13"/>
      <c r="F149" s="13"/>
    </row>
    <row r="150" spans="3:6" ht="15" customHeight="1" x14ac:dyDescent="0.25">
      <c r="C150" s="129"/>
      <c r="D150" s="15"/>
      <c r="E150" s="13"/>
      <c r="F150" s="13"/>
    </row>
    <row r="151" spans="3:6" ht="15" customHeight="1" x14ac:dyDescent="0.25">
      <c r="C151" s="129"/>
      <c r="D151" s="15"/>
      <c r="E151" s="13"/>
      <c r="F151" s="13"/>
    </row>
    <row r="152" spans="3:6" ht="15" customHeight="1" x14ac:dyDescent="0.25">
      <c r="C152" s="129"/>
      <c r="D152" s="15"/>
      <c r="E152" s="13"/>
      <c r="F152" s="13"/>
    </row>
    <row r="153" spans="3:6" ht="15" customHeight="1" x14ac:dyDescent="0.25">
      <c r="C153" s="129"/>
      <c r="D153" s="15"/>
      <c r="E153" s="13"/>
      <c r="F153" s="13"/>
    </row>
    <row r="154" spans="3:6" ht="15" customHeight="1" x14ac:dyDescent="0.25">
      <c r="C154" s="129"/>
      <c r="D154" s="15"/>
      <c r="E154" s="13"/>
      <c r="F154" s="13"/>
    </row>
    <row r="155" spans="3:6" ht="15" customHeight="1" x14ac:dyDescent="0.25">
      <c r="C155" s="129"/>
      <c r="D155" s="15"/>
      <c r="E155" s="13"/>
      <c r="F155" s="13"/>
    </row>
    <row r="156" spans="3:6" ht="15" customHeight="1" x14ac:dyDescent="0.25">
      <c r="C156" s="129"/>
      <c r="D156" s="15"/>
      <c r="E156" s="13"/>
      <c r="F156" s="13"/>
    </row>
    <row r="157" spans="3:6" ht="15" customHeight="1" x14ac:dyDescent="0.25">
      <c r="C157" s="129"/>
      <c r="D157" s="15"/>
      <c r="E157" s="13"/>
      <c r="F157" s="13"/>
    </row>
    <row r="158" spans="3:6" ht="15" customHeight="1" x14ac:dyDescent="0.25">
      <c r="C158" s="129"/>
      <c r="D158" s="15"/>
      <c r="E158" s="13"/>
      <c r="F158" s="13"/>
    </row>
    <row r="159" spans="3:6" ht="15" customHeight="1" x14ac:dyDescent="0.25">
      <c r="C159" s="129"/>
      <c r="D159" s="15"/>
      <c r="E159" s="13"/>
      <c r="F159" s="13"/>
    </row>
    <row r="160" spans="3:6" ht="15" customHeight="1" x14ac:dyDescent="0.25">
      <c r="C160" s="129"/>
      <c r="D160" s="15"/>
      <c r="E160" s="13"/>
      <c r="F160" s="13"/>
    </row>
    <row r="161" spans="3:6" ht="15" customHeight="1" x14ac:dyDescent="0.25">
      <c r="C161" s="129"/>
      <c r="D161" s="15"/>
      <c r="E161" s="13"/>
      <c r="F161" s="13"/>
    </row>
    <row r="162" spans="3:6" ht="15" customHeight="1" x14ac:dyDescent="0.25">
      <c r="C162" s="129"/>
      <c r="D162" s="15"/>
      <c r="E162" s="13"/>
      <c r="F162" s="13"/>
    </row>
    <row r="163" spans="3:6" ht="15" customHeight="1" x14ac:dyDescent="0.25">
      <c r="C163" s="129"/>
      <c r="D163" s="15"/>
      <c r="E163" s="13"/>
      <c r="F163" s="13"/>
    </row>
    <row r="164" spans="3:6" ht="15" customHeight="1" x14ac:dyDescent="0.25">
      <c r="C164" s="129"/>
      <c r="D164" s="15"/>
      <c r="E164" s="13"/>
      <c r="F164" s="13"/>
    </row>
    <row r="165" spans="3:6" ht="15" customHeight="1" x14ac:dyDescent="0.25">
      <c r="C165" s="129"/>
      <c r="D165" s="15"/>
      <c r="E165" s="13"/>
      <c r="F165" s="13"/>
    </row>
    <row r="166" spans="3:6" ht="15" customHeight="1" x14ac:dyDescent="0.25">
      <c r="C166" s="129"/>
      <c r="D166" s="15"/>
      <c r="E166" s="13"/>
      <c r="F166" s="13"/>
    </row>
    <row r="167" spans="3:6" ht="15" customHeight="1" x14ac:dyDescent="0.25">
      <c r="C167" s="129"/>
      <c r="D167" s="15"/>
      <c r="E167" s="13"/>
      <c r="F167" s="13"/>
    </row>
    <row r="168" spans="3:6" ht="15" customHeight="1" x14ac:dyDescent="0.25">
      <c r="C168" s="129"/>
      <c r="D168" s="15"/>
      <c r="E168" s="13"/>
      <c r="F168" s="13"/>
    </row>
    <row r="169" spans="3:6" ht="15" customHeight="1" x14ac:dyDescent="0.25">
      <c r="C169" s="129"/>
      <c r="D169" s="15"/>
      <c r="E169" s="13"/>
      <c r="F169" s="13"/>
    </row>
    <row r="170" spans="3:6" ht="15" customHeight="1" x14ac:dyDescent="0.25">
      <c r="C170" s="129"/>
      <c r="D170" s="15"/>
      <c r="E170" s="13"/>
      <c r="F170" s="13"/>
    </row>
    <row r="171" spans="3:6" ht="15" customHeight="1" x14ac:dyDescent="0.25">
      <c r="C171" s="129"/>
      <c r="D171" s="15"/>
      <c r="E171" s="13"/>
      <c r="F171" s="13"/>
    </row>
    <row r="172" spans="3:6" ht="15" customHeight="1" x14ac:dyDescent="0.25">
      <c r="C172" s="129"/>
      <c r="D172" s="15"/>
      <c r="E172" s="13"/>
      <c r="F172" s="13"/>
    </row>
    <row r="173" spans="3:6" ht="15" customHeight="1" x14ac:dyDescent="0.25">
      <c r="C173" s="129"/>
      <c r="D173" s="15"/>
      <c r="E173" s="13"/>
      <c r="F173" s="13"/>
    </row>
    <row r="174" spans="3:6" ht="15" customHeight="1" x14ac:dyDescent="0.25">
      <c r="C174" s="129"/>
      <c r="D174" s="15"/>
      <c r="E174" s="13"/>
      <c r="F174" s="13"/>
    </row>
    <row r="175" spans="3:6" ht="15" customHeight="1" x14ac:dyDescent="0.25">
      <c r="C175" s="129"/>
      <c r="D175" s="15"/>
      <c r="E175" s="13"/>
      <c r="F175" s="13"/>
    </row>
    <row r="176" spans="3:6" ht="15" customHeight="1" x14ac:dyDescent="0.25">
      <c r="C176" s="129"/>
      <c r="D176" s="15"/>
      <c r="E176" s="13"/>
      <c r="F176" s="13"/>
    </row>
    <row r="177" spans="3:6" ht="15" customHeight="1" x14ac:dyDescent="0.25">
      <c r="C177" s="129"/>
      <c r="D177" s="15"/>
      <c r="E177" s="13"/>
      <c r="F177" s="13"/>
    </row>
    <row r="178" spans="3:6" ht="15" customHeight="1" x14ac:dyDescent="0.25">
      <c r="C178" s="129"/>
      <c r="D178" s="15"/>
      <c r="E178" s="13"/>
      <c r="F178" s="13"/>
    </row>
    <row r="179" spans="3:6" ht="15" customHeight="1" x14ac:dyDescent="0.25">
      <c r="C179" s="129"/>
      <c r="D179" s="15"/>
      <c r="E179" s="13"/>
      <c r="F179" s="13"/>
    </row>
    <row r="180" spans="3:6" ht="15" customHeight="1" x14ac:dyDescent="0.25">
      <c r="C180" s="129"/>
      <c r="D180" s="15"/>
      <c r="E180" s="13"/>
      <c r="F180" s="13"/>
    </row>
    <row r="181" spans="3:6" ht="15" customHeight="1" x14ac:dyDescent="0.25">
      <c r="C181" s="129"/>
      <c r="D181" s="15"/>
      <c r="E181" s="13"/>
      <c r="F181" s="13"/>
    </row>
    <row r="182" spans="3:6" ht="15" customHeight="1" x14ac:dyDescent="0.25">
      <c r="C182" s="129"/>
      <c r="D182" s="15"/>
      <c r="E182" s="13"/>
      <c r="F182" s="13"/>
    </row>
    <row r="183" spans="3:6" ht="15" customHeight="1" x14ac:dyDescent="0.25">
      <c r="C183" s="129"/>
      <c r="D183" s="15"/>
      <c r="E183" s="13"/>
      <c r="F183" s="13"/>
    </row>
    <row r="184" spans="3:6" ht="15" customHeight="1" x14ac:dyDescent="0.25">
      <c r="C184" s="129"/>
      <c r="D184" s="15"/>
      <c r="E184" s="13"/>
      <c r="F184" s="13"/>
    </row>
    <row r="185" spans="3:6" ht="15" customHeight="1" x14ac:dyDescent="0.25">
      <c r="C185" s="129"/>
      <c r="D185" s="15"/>
      <c r="E185" s="13"/>
      <c r="F185" s="13"/>
    </row>
    <row r="186" spans="3:6" ht="15" customHeight="1" x14ac:dyDescent="0.25">
      <c r="C186" s="129"/>
      <c r="D186" s="15"/>
      <c r="E186" s="13"/>
      <c r="F186" s="13"/>
    </row>
    <row r="187" spans="3:6" ht="15" customHeight="1" x14ac:dyDescent="0.25">
      <c r="C187" s="129"/>
      <c r="D187" s="15"/>
      <c r="E187" s="13"/>
      <c r="F187" s="13"/>
    </row>
    <row r="188" spans="3:6" ht="15" customHeight="1" x14ac:dyDescent="0.25">
      <c r="C188" s="129"/>
      <c r="D188" s="15"/>
      <c r="E188" s="13"/>
      <c r="F188" s="13"/>
    </row>
    <row r="189" spans="3:6" ht="15" customHeight="1" x14ac:dyDescent="0.25">
      <c r="C189" s="129"/>
      <c r="D189" s="15"/>
      <c r="E189" s="13"/>
      <c r="F189" s="13"/>
    </row>
    <row r="190" spans="3:6" ht="15" customHeight="1" x14ac:dyDescent="0.25">
      <c r="C190" s="129"/>
      <c r="D190" s="15"/>
      <c r="E190" s="13"/>
      <c r="F190" s="13"/>
    </row>
    <row r="191" spans="3:6" ht="15" customHeight="1" x14ac:dyDescent="0.25">
      <c r="C191" s="129"/>
      <c r="D191" s="15"/>
      <c r="E191" s="13"/>
      <c r="F191" s="13"/>
    </row>
    <row r="192" spans="3:6" ht="15" customHeight="1" x14ac:dyDescent="0.25">
      <c r="C192" s="129"/>
      <c r="D192" s="15"/>
      <c r="E192" s="13"/>
      <c r="F192" s="13"/>
    </row>
    <row r="193" spans="3:6" ht="15" customHeight="1" x14ac:dyDescent="0.25">
      <c r="C193" s="129"/>
      <c r="D193" s="15"/>
      <c r="E193" s="13"/>
      <c r="F193" s="13"/>
    </row>
    <row r="194" spans="3:6" ht="15" customHeight="1" x14ac:dyDescent="0.25">
      <c r="C194" s="129"/>
      <c r="D194" s="15"/>
      <c r="E194" s="13"/>
      <c r="F194" s="13"/>
    </row>
    <row r="195" spans="3:6" ht="15" customHeight="1" x14ac:dyDescent="0.25">
      <c r="C195" s="129"/>
      <c r="D195" s="15"/>
      <c r="E195" s="13"/>
      <c r="F195" s="13"/>
    </row>
    <row r="196" spans="3:6" ht="15" customHeight="1" x14ac:dyDescent="0.25">
      <c r="C196" s="129"/>
      <c r="D196" s="15"/>
      <c r="E196" s="13"/>
      <c r="F196" s="13"/>
    </row>
    <row r="197" spans="3:6" ht="15" customHeight="1" x14ac:dyDescent="0.25">
      <c r="C197" s="129"/>
      <c r="D197" s="15"/>
      <c r="E197" s="13"/>
      <c r="F197" s="13"/>
    </row>
    <row r="198" spans="3:6" ht="15" customHeight="1" x14ac:dyDescent="0.25">
      <c r="C198" s="129"/>
      <c r="D198" s="15"/>
      <c r="E198" s="13"/>
      <c r="F198" s="13"/>
    </row>
    <row r="199" spans="3:6" ht="15" customHeight="1" x14ac:dyDescent="0.25">
      <c r="C199" s="129"/>
      <c r="D199" s="15"/>
      <c r="E199" s="13"/>
      <c r="F199" s="13"/>
    </row>
    <row r="200" spans="3:6" ht="15" customHeight="1" x14ac:dyDescent="0.25">
      <c r="C200" s="129"/>
      <c r="D200" s="15"/>
      <c r="E200" s="13"/>
      <c r="F200" s="13"/>
    </row>
    <row r="201" spans="3:6" ht="15" customHeight="1" x14ac:dyDescent="0.25">
      <c r="C201" s="129"/>
      <c r="D201" s="15"/>
      <c r="E201" s="13"/>
      <c r="F201" s="13"/>
    </row>
    <row r="202" spans="3:6" ht="15" customHeight="1" x14ac:dyDescent="0.25">
      <c r="C202" s="129"/>
      <c r="D202" s="15"/>
      <c r="E202" s="13"/>
      <c r="F202" s="13"/>
    </row>
    <row r="203" spans="3:6" ht="15" customHeight="1" x14ac:dyDescent="0.25">
      <c r="C203" s="129"/>
      <c r="D203" s="15"/>
      <c r="E203" s="13"/>
      <c r="F203" s="13"/>
    </row>
    <row r="204" spans="3:6" ht="15" customHeight="1" x14ac:dyDescent="0.25">
      <c r="C204" s="129"/>
      <c r="D204" s="15"/>
      <c r="E204" s="13"/>
      <c r="F204" s="13"/>
    </row>
    <row r="205" spans="3:6" ht="15" customHeight="1" x14ac:dyDescent="0.25">
      <c r="C205" s="129"/>
      <c r="D205" s="15"/>
      <c r="E205" s="13"/>
      <c r="F205" s="13"/>
    </row>
    <row r="206" spans="3:6" ht="15" customHeight="1" x14ac:dyDescent="0.25">
      <c r="C206" s="129"/>
      <c r="D206" s="15"/>
      <c r="E206" s="13"/>
      <c r="F206" s="13"/>
    </row>
    <row r="207" spans="3:6" ht="15" customHeight="1" x14ac:dyDescent="0.25">
      <c r="C207" s="129"/>
      <c r="D207" s="15"/>
      <c r="E207" s="13"/>
      <c r="F207" s="13"/>
    </row>
    <row r="208" spans="3:6" ht="15" customHeight="1" x14ac:dyDescent="0.25">
      <c r="C208" s="129"/>
      <c r="D208" s="15"/>
      <c r="E208" s="13"/>
      <c r="F208" s="13"/>
    </row>
    <row r="209" spans="3:6" ht="15" customHeight="1" x14ac:dyDescent="0.25">
      <c r="C209" s="129"/>
      <c r="D209" s="15"/>
      <c r="E209" s="13"/>
      <c r="F209" s="13"/>
    </row>
    <row r="210" spans="3:6" ht="15" customHeight="1" x14ac:dyDescent="0.25">
      <c r="C210" s="129"/>
      <c r="D210" s="15"/>
      <c r="E210" s="13"/>
      <c r="F210" s="13"/>
    </row>
    <row r="211" spans="3:6" ht="15" customHeight="1" x14ac:dyDescent="0.25">
      <c r="C211" s="129"/>
      <c r="D211" s="15"/>
      <c r="E211" s="13"/>
      <c r="F211" s="13"/>
    </row>
    <row r="212" spans="3:6" ht="15" customHeight="1" x14ac:dyDescent="0.25">
      <c r="C212" s="129"/>
      <c r="D212" s="15"/>
      <c r="E212" s="13"/>
      <c r="F212" s="13"/>
    </row>
    <row r="213" spans="3:6" ht="15" customHeight="1" x14ac:dyDescent="0.25">
      <c r="C213" s="129"/>
      <c r="D213" s="15"/>
      <c r="E213" s="13"/>
      <c r="F213" s="13"/>
    </row>
    <row r="214" spans="3:6" ht="15" customHeight="1" x14ac:dyDescent="0.25">
      <c r="C214" s="129"/>
      <c r="D214" s="15"/>
      <c r="E214" s="13"/>
      <c r="F214" s="13"/>
    </row>
    <row r="215" spans="3:6" ht="15" customHeight="1" x14ac:dyDescent="0.25">
      <c r="C215" s="129"/>
      <c r="D215" s="15"/>
      <c r="E215" s="13"/>
      <c r="F215" s="13"/>
    </row>
    <row r="216" spans="3:6" ht="15" customHeight="1" x14ac:dyDescent="0.25">
      <c r="C216" s="129"/>
      <c r="D216" s="15"/>
      <c r="E216" s="13"/>
      <c r="F216" s="13"/>
    </row>
    <row r="217" spans="3:6" ht="15" customHeight="1" x14ac:dyDescent="0.25">
      <c r="C217" s="129"/>
      <c r="D217" s="15"/>
      <c r="E217" s="13"/>
      <c r="F217" s="13"/>
    </row>
    <row r="218" spans="3:6" ht="15" customHeight="1" x14ac:dyDescent="0.25">
      <c r="C218" s="129"/>
      <c r="D218" s="15"/>
      <c r="E218" s="13"/>
      <c r="F218" s="13"/>
    </row>
    <row r="219" spans="3:6" ht="15" customHeight="1" x14ac:dyDescent="0.25">
      <c r="C219" s="129"/>
      <c r="D219" s="15"/>
      <c r="E219" s="13"/>
      <c r="F219" s="13"/>
    </row>
    <row r="220" spans="3:6" ht="15" customHeight="1" x14ac:dyDescent="0.25">
      <c r="C220" s="129"/>
      <c r="D220" s="15"/>
      <c r="E220" s="13"/>
      <c r="F220" s="13"/>
    </row>
    <row r="221" spans="3:6" ht="15" customHeight="1" x14ac:dyDescent="0.25">
      <c r="C221" s="129"/>
      <c r="D221" s="15"/>
      <c r="E221" s="13"/>
      <c r="F221" s="13"/>
    </row>
    <row r="222" spans="3:6" ht="15" customHeight="1" x14ac:dyDescent="0.25">
      <c r="C222" s="129"/>
      <c r="D222" s="15"/>
      <c r="E222" s="13"/>
      <c r="F222" s="13"/>
    </row>
    <row r="223" spans="3:6" ht="15" customHeight="1" x14ac:dyDescent="0.25">
      <c r="C223" s="129"/>
      <c r="D223" s="15"/>
      <c r="E223" s="13"/>
      <c r="F223" s="13"/>
    </row>
    <row r="224" spans="3:6" ht="15" customHeight="1" x14ac:dyDescent="0.25">
      <c r="C224" s="129"/>
      <c r="D224" s="15"/>
      <c r="E224" s="13"/>
      <c r="F224" s="13"/>
    </row>
    <row r="225" spans="3:6" ht="15" customHeight="1" x14ac:dyDescent="0.25">
      <c r="C225" s="129"/>
      <c r="D225" s="15"/>
      <c r="E225" s="13"/>
      <c r="F225" s="13"/>
    </row>
    <row r="226" spans="3:6" ht="15" customHeight="1" x14ac:dyDescent="0.25">
      <c r="C226" s="129"/>
      <c r="D226" s="15"/>
      <c r="E226" s="13"/>
      <c r="F226" s="13"/>
    </row>
    <row r="227" spans="3:6" ht="15" customHeight="1" x14ac:dyDescent="0.25">
      <c r="C227" s="129"/>
      <c r="D227" s="15"/>
      <c r="E227" s="13"/>
      <c r="F227" s="13"/>
    </row>
    <row r="228" spans="3:6" ht="15" customHeight="1" x14ac:dyDescent="0.25">
      <c r="C228" s="129"/>
      <c r="D228" s="15"/>
      <c r="E228" s="13"/>
      <c r="F228" s="13"/>
    </row>
    <row r="229" spans="3:6" ht="15" customHeight="1" x14ac:dyDescent="0.25">
      <c r="C229" s="129"/>
      <c r="D229" s="15"/>
      <c r="E229" s="13"/>
      <c r="F229" s="13"/>
    </row>
    <row r="230" spans="3:6" ht="15" customHeight="1" x14ac:dyDescent="0.25">
      <c r="C230" s="129"/>
      <c r="D230" s="15"/>
      <c r="E230" s="13"/>
      <c r="F230" s="13"/>
    </row>
    <row r="231" spans="3:6" ht="15" customHeight="1" x14ac:dyDescent="0.25">
      <c r="C231" s="129"/>
      <c r="D231" s="15"/>
      <c r="E231" s="13"/>
      <c r="F231" s="13"/>
    </row>
    <row r="232" spans="3:6" ht="15" customHeight="1" x14ac:dyDescent="0.25">
      <c r="C232" s="129"/>
      <c r="D232" s="15"/>
      <c r="E232" s="13"/>
      <c r="F232" s="13"/>
    </row>
    <row r="233" spans="3:6" ht="15" customHeight="1" x14ac:dyDescent="0.25">
      <c r="C233" s="129"/>
      <c r="D233" s="15"/>
      <c r="E233" s="13"/>
      <c r="F233" s="13"/>
    </row>
    <row r="234" spans="3:6" ht="15" customHeight="1" x14ac:dyDescent="0.25">
      <c r="C234" s="129"/>
      <c r="D234" s="15"/>
      <c r="E234" s="13"/>
      <c r="F234" s="13"/>
    </row>
    <row r="235" spans="3:6" ht="15" customHeight="1" x14ac:dyDescent="0.25">
      <c r="C235" s="129"/>
      <c r="D235" s="15"/>
      <c r="E235" s="13"/>
      <c r="F235" s="13"/>
    </row>
    <row r="236" spans="3:6" ht="15" customHeight="1" x14ac:dyDescent="0.25">
      <c r="C236" s="129"/>
      <c r="D236" s="15"/>
      <c r="E236" s="13"/>
      <c r="F236" s="13"/>
    </row>
    <row r="237" spans="3:6" ht="15" customHeight="1" x14ac:dyDescent="0.25">
      <c r="C237" s="129"/>
      <c r="D237" s="15"/>
      <c r="E237" s="13"/>
      <c r="F237" s="13"/>
    </row>
    <row r="238" spans="3:6" ht="15" customHeight="1" x14ac:dyDescent="0.25">
      <c r="C238" s="129"/>
      <c r="D238" s="15"/>
      <c r="E238" s="13"/>
      <c r="F238" s="13"/>
    </row>
    <row r="239" spans="3:6" ht="15" customHeight="1" x14ac:dyDescent="0.25">
      <c r="C239" s="129"/>
      <c r="D239" s="15"/>
      <c r="E239" s="13"/>
      <c r="F239" s="13"/>
    </row>
    <row r="240" spans="3:6" ht="15" customHeight="1" x14ac:dyDescent="0.25">
      <c r="C240" s="129"/>
      <c r="D240" s="15"/>
      <c r="E240" s="13"/>
      <c r="F240" s="13"/>
    </row>
    <row r="241" spans="3:6" ht="15" customHeight="1" x14ac:dyDescent="0.25">
      <c r="C241" s="129"/>
      <c r="D241" s="15"/>
      <c r="E241" s="13"/>
      <c r="F241" s="13"/>
    </row>
    <row r="242" spans="3:6" ht="15" customHeight="1" x14ac:dyDescent="0.25">
      <c r="C242" s="129"/>
      <c r="D242" s="15"/>
      <c r="E242" s="13"/>
      <c r="F242" s="13"/>
    </row>
    <row r="243" spans="3:6" ht="15" customHeight="1" x14ac:dyDescent="0.25">
      <c r="C243" s="129"/>
      <c r="D243" s="15"/>
      <c r="E243" s="13"/>
      <c r="F243" s="13"/>
    </row>
    <row r="244" spans="3:6" ht="15" customHeight="1" x14ac:dyDescent="0.25">
      <c r="C244" s="129"/>
      <c r="D244" s="15"/>
      <c r="E244" s="13"/>
      <c r="F244" s="13"/>
    </row>
    <row r="245" spans="3:6" ht="15" customHeight="1" x14ac:dyDescent="0.25">
      <c r="C245" s="129"/>
      <c r="D245" s="15"/>
      <c r="E245" s="13"/>
      <c r="F245" s="13"/>
    </row>
    <row r="246" spans="3:6" ht="15" customHeight="1" x14ac:dyDescent="0.25">
      <c r="C246" s="129"/>
      <c r="D246" s="15"/>
      <c r="E246" s="13"/>
      <c r="F246" s="13"/>
    </row>
    <row r="247" spans="3:6" ht="15" customHeight="1" x14ac:dyDescent="0.25">
      <c r="C247" s="129"/>
      <c r="D247" s="15"/>
      <c r="E247" s="13"/>
      <c r="F247" s="13"/>
    </row>
    <row r="248" spans="3:6" ht="15" customHeight="1" x14ac:dyDescent="0.25">
      <c r="C248" s="129"/>
      <c r="D248" s="15"/>
      <c r="E248" s="13"/>
      <c r="F248" s="13"/>
    </row>
    <row r="249" spans="3:6" ht="15" customHeight="1" x14ac:dyDescent="0.25">
      <c r="C249" s="129"/>
      <c r="D249" s="15"/>
      <c r="E249" s="13"/>
      <c r="F249" s="13"/>
    </row>
    <row r="250" spans="3:6" ht="15" customHeight="1" x14ac:dyDescent="0.25">
      <c r="C250" s="129"/>
      <c r="D250" s="15"/>
      <c r="E250" s="13"/>
      <c r="F250" s="13"/>
    </row>
    <row r="251" spans="3:6" ht="15" customHeight="1" x14ac:dyDescent="0.25">
      <c r="C251" s="129"/>
      <c r="D251" s="15"/>
      <c r="E251" s="13"/>
      <c r="F251" s="13"/>
    </row>
    <row r="252" spans="3:6" ht="15" customHeight="1" x14ac:dyDescent="0.25">
      <c r="C252" s="129"/>
      <c r="D252" s="15"/>
      <c r="E252" s="13"/>
      <c r="F252" s="13"/>
    </row>
    <row r="253" spans="3:6" ht="15" customHeight="1" x14ac:dyDescent="0.25">
      <c r="C253" s="129"/>
      <c r="D253" s="15"/>
      <c r="E253" s="13"/>
      <c r="F253" s="13"/>
    </row>
    <row r="254" spans="3:6" ht="15" customHeight="1" x14ac:dyDescent="0.25">
      <c r="C254" s="129"/>
      <c r="D254" s="15"/>
      <c r="E254" s="13"/>
      <c r="F254" s="13"/>
    </row>
    <row r="255" spans="3:6" ht="15" customHeight="1" x14ac:dyDescent="0.25">
      <c r="C255" s="129"/>
      <c r="D255" s="15"/>
      <c r="E255" s="13"/>
      <c r="F255" s="13"/>
    </row>
    <row r="256" spans="3:6" ht="15" customHeight="1" x14ac:dyDescent="0.25">
      <c r="C256" s="129"/>
      <c r="D256" s="15"/>
      <c r="E256" s="13"/>
      <c r="F256" s="13"/>
    </row>
    <row r="257" spans="3:6" ht="15" customHeight="1" x14ac:dyDescent="0.25">
      <c r="C257" s="129"/>
      <c r="D257" s="15"/>
      <c r="E257" s="13"/>
      <c r="F257" s="13"/>
    </row>
    <row r="258" spans="3:6" ht="15" customHeight="1" x14ac:dyDescent="0.25">
      <c r="C258" s="129"/>
      <c r="D258" s="15"/>
      <c r="E258" s="13"/>
      <c r="F258" s="13"/>
    </row>
    <row r="259" spans="3:6" ht="15" customHeight="1" x14ac:dyDescent="0.25">
      <c r="C259" s="129"/>
      <c r="D259" s="15"/>
      <c r="E259" s="13"/>
      <c r="F259" s="13"/>
    </row>
    <row r="260" spans="3:6" ht="15" customHeight="1" x14ac:dyDescent="0.25">
      <c r="C260" s="129"/>
      <c r="D260" s="15"/>
      <c r="E260" s="13"/>
      <c r="F260" s="13"/>
    </row>
    <row r="261" spans="3:6" ht="15" customHeight="1" x14ac:dyDescent="0.25">
      <c r="C261" s="129"/>
      <c r="D261" s="15"/>
      <c r="E261" s="13"/>
      <c r="F261" s="13"/>
    </row>
    <row r="262" spans="3:6" ht="15" customHeight="1" x14ac:dyDescent="0.25">
      <c r="C262" s="129"/>
      <c r="D262" s="15"/>
      <c r="E262" s="13"/>
      <c r="F262" s="13"/>
    </row>
    <row r="263" spans="3:6" ht="15" customHeight="1" x14ac:dyDescent="0.25">
      <c r="C263" s="129"/>
      <c r="D263" s="15"/>
      <c r="E263" s="13"/>
      <c r="F263" s="13"/>
    </row>
    <row r="264" spans="3:6" ht="15" customHeight="1" x14ac:dyDescent="0.25">
      <c r="C264" s="129"/>
      <c r="D264" s="15"/>
      <c r="E264" s="13"/>
      <c r="F264" s="13"/>
    </row>
    <row r="265" spans="3:6" ht="15" customHeight="1" x14ac:dyDescent="0.25">
      <c r="C265" s="129"/>
      <c r="D265" s="15"/>
      <c r="E265" s="13"/>
      <c r="F265" s="13"/>
    </row>
    <row r="266" spans="3:6" ht="15" customHeight="1" x14ac:dyDescent="0.25">
      <c r="C266" s="129"/>
      <c r="D266" s="15"/>
      <c r="E266" s="13"/>
      <c r="F266" s="13"/>
    </row>
    <row r="267" spans="3:6" ht="15" customHeight="1" x14ac:dyDescent="0.25">
      <c r="C267" s="129"/>
      <c r="D267" s="15"/>
      <c r="E267" s="13"/>
      <c r="F267" s="13"/>
    </row>
    <row r="268" spans="3:6" ht="15" customHeight="1" x14ac:dyDescent="0.25">
      <c r="C268" s="129"/>
      <c r="D268" s="15"/>
      <c r="E268" s="13"/>
      <c r="F268" s="13"/>
    </row>
    <row r="269" spans="3:6" ht="15" customHeight="1" x14ac:dyDescent="0.25">
      <c r="C269" s="129"/>
      <c r="D269" s="15"/>
      <c r="E269" s="13"/>
      <c r="F269" s="13"/>
    </row>
    <row r="270" spans="3:6" ht="15" customHeight="1" x14ac:dyDescent="0.25">
      <c r="C270" s="129"/>
      <c r="D270" s="15"/>
      <c r="E270" s="13"/>
      <c r="F270" s="13"/>
    </row>
    <row r="271" spans="3:6" ht="15" customHeight="1" x14ac:dyDescent="0.25">
      <c r="C271" s="129"/>
      <c r="D271" s="15"/>
      <c r="E271" s="13"/>
      <c r="F271" s="13"/>
    </row>
    <row r="272" spans="3:6" ht="15" customHeight="1" x14ac:dyDescent="0.25">
      <c r="C272" s="129"/>
      <c r="D272" s="15"/>
      <c r="E272" s="13"/>
      <c r="F272" s="13"/>
    </row>
    <row r="273" spans="3:6" ht="15" customHeight="1" x14ac:dyDescent="0.25">
      <c r="C273" s="129"/>
      <c r="D273" s="15"/>
      <c r="E273" s="13"/>
      <c r="F273" s="13"/>
    </row>
    <row r="274" spans="3:6" ht="15" customHeight="1" x14ac:dyDescent="0.25">
      <c r="C274" s="129"/>
      <c r="D274" s="15"/>
      <c r="E274" s="13"/>
      <c r="F274" s="13"/>
    </row>
    <row r="275" spans="3:6" ht="15" customHeight="1" x14ac:dyDescent="0.25">
      <c r="C275" s="129"/>
      <c r="D275" s="15"/>
      <c r="E275" s="13"/>
      <c r="F275" s="13"/>
    </row>
    <row r="276" spans="3:6" ht="15" customHeight="1" x14ac:dyDescent="0.25">
      <c r="C276" s="129"/>
      <c r="D276" s="15"/>
      <c r="E276" s="13"/>
      <c r="F276" s="13"/>
    </row>
    <row r="277" spans="3:6" ht="15" customHeight="1" x14ac:dyDescent="0.25">
      <c r="C277" s="129"/>
      <c r="D277" s="15"/>
      <c r="E277" s="13"/>
      <c r="F277" s="13"/>
    </row>
    <row r="278" spans="3:6" ht="15" customHeight="1" x14ac:dyDescent="0.25">
      <c r="C278" s="129"/>
      <c r="D278" s="15"/>
      <c r="E278" s="13"/>
      <c r="F278" s="13"/>
    </row>
    <row r="279" spans="3:6" ht="15" customHeight="1" x14ac:dyDescent="0.25">
      <c r="C279" s="129"/>
      <c r="D279" s="15"/>
      <c r="E279" s="13"/>
      <c r="F279" s="13"/>
    </row>
    <row r="280" spans="3:6" ht="15" customHeight="1" x14ac:dyDescent="0.25">
      <c r="C280" s="129"/>
      <c r="D280" s="15"/>
      <c r="E280" s="13"/>
      <c r="F280" s="13"/>
    </row>
    <row r="281" spans="3:6" ht="15" customHeight="1" x14ac:dyDescent="0.25">
      <c r="C281" s="129"/>
      <c r="D281" s="15"/>
      <c r="E281" s="13"/>
      <c r="F281" s="13"/>
    </row>
    <row r="282" spans="3:6" ht="15" customHeight="1" x14ac:dyDescent="0.25">
      <c r="C282" s="129"/>
      <c r="D282" s="15"/>
      <c r="E282" s="13"/>
      <c r="F282" s="13"/>
    </row>
    <row r="283" spans="3:6" ht="15" customHeight="1" x14ac:dyDescent="0.25">
      <c r="C283" s="129"/>
      <c r="D283" s="15"/>
      <c r="E283" s="13"/>
      <c r="F283" s="13"/>
    </row>
    <row r="284" spans="3:6" ht="15" customHeight="1" x14ac:dyDescent="0.25">
      <c r="C284" s="129"/>
      <c r="D284" s="15"/>
      <c r="E284" s="13"/>
      <c r="F284" s="13"/>
    </row>
    <row r="285" spans="3:6" ht="15" customHeight="1" x14ac:dyDescent="0.25">
      <c r="C285" s="129"/>
      <c r="D285" s="15"/>
      <c r="E285" s="13"/>
      <c r="F285" s="13"/>
    </row>
    <row r="286" spans="3:6" ht="15" customHeight="1" x14ac:dyDescent="0.25">
      <c r="C286" s="129"/>
      <c r="D286" s="15"/>
      <c r="E286" s="13"/>
      <c r="F286" s="13"/>
    </row>
    <row r="287" spans="3:6" ht="15" customHeight="1" x14ac:dyDescent="0.25">
      <c r="C287" s="129"/>
      <c r="D287" s="15"/>
      <c r="E287" s="13"/>
      <c r="F287" s="13"/>
    </row>
    <row r="288" spans="3:6" ht="15" customHeight="1" x14ac:dyDescent="0.25">
      <c r="C288" s="129"/>
      <c r="D288" s="15"/>
      <c r="E288" s="13"/>
      <c r="F288" s="13"/>
    </row>
    <row r="289" spans="3:6" ht="15" customHeight="1" x14ac:dyDescent="0.25">
      <c r="C289" s="129"/>
      <c r="D289" s="15"/>
      <c r="E289" s="13"/>
      <c r="F289" s="13"/>
    </row>
    <row r="290" spans="3:6" ht="15" customHeight="1" x14ac:dyDescent="0.25">
      <c r="C290" s="129"/>
      <c r="D290" s="15"/>
      <c r="E290" s="13"/>
      <c r="F290" s="13"/>
    </row>
    <row r="291" spans="3:6" ht="15" customHeight="1" x14ac:dyDescent="0.25">
      <c r="C291" s="129"/>
      <c r="D291" s="15"/>
      <c r="E291" s="13"/>
      <c r="F291" s="13"/>
    </row>
    <row r="292" spans="3:6" ht="15" customHeight="1" x14ac:dyDescent="0.25">
      <c r="C292" s="129"/>
      <c r="D292" s="15"/>
      <c r="E292" s="13"/>
      <c r="F292" s="13"/>
    </row>
    <row r="293" spans="3:6" ht="15" customHeight="1" x14ac:dyDescent="0.25">
      <c r="C293" s="129"/>
      <c r="D293" s="15"/>
      <c r="E293" s="13"/>
      <c r="F293" s="13"/>
    </row>
    <row r="294" spans="3:6" ht="15" customHeight="1" x14ac:dyDescent="0.25">
      <c r="C294" s="129"/>
      <c r="D294" s="15"/>
      <c r="E294" s="13"/>
      <c r="F294" s="13"/>
    </row>
    <row r="295" spans="3:6" ht="15" customHeight="1" x14ac:dyDescent="0.25">
      <c r="C295" s="129"/>
      <c r="D295" s="15"/>
      <c r="E295" s="13"/>
      <c r="F295" s="13"/>
    </row>
    <row r="296" spans="3:6" ht="15" customHeight="1" x14ac:dyDescent="0.25">
      <c r="C296" s="129"/>
      <c r="D296" s="15"/>
      <c r="E296" s="13"/>
      <c r="F296" s="13"/>
    </row>
    <row r="297" spans="3:6" ht="15" customHeight="1" x14ac:dyDescent="0.25">
      <c r="C297" s="129"/>
      <c r="D297" s="15"/>
      <c r="E297" s="13"/>
      <c r="F297" s="13"/>
    </row>
    <row r="298" spans="3:6" ht="15" customHeight="1" x14ac:dyDescent="0.25">
      <c r="C298" s="129"/>
      <c r="D298" s="15"/>
      <c r="E298" s="13"/>
      <c r="F298" s="13"/>
    </row>
    <row r="299" spans="3:6" ht="15" customHeight="1" x14ac:dyDescent="0.25">
      <c r="C299" s="129"/>
      <c r="D299" s="15"/>
      <c r="E299" s="13"/>
      <c r="F299" s="13"/>
    </row>
    <row r="300" spans="3:6" ht="15" customHeight="1" x14ac:dyDescent="0.25">
      <c r="C300" s="129"/>
      <c r="D300" s="15"/>
      <c r="E300" s="13"/>
      <c r="F300" s="13"/>
    </row>
    <row r="301" spans="3:6" ht="15" customHeight="1" x14ac:dyDescent="0.25">
      <c r="C301" s="129"/>
      <c r="D301" s="15"/>
      <c r="E301" s="13"/>
      <c r="F301" s="13"/>
    </row>
    <row r="302" spans="3:6" ht="15" customHeight="1" x14ac:dyDescent="0.25">
      <c r="C302" s="129"/>
      <c r="D302" s="15"/>
      <c r="E302" s="13"/>
      <c r="F302" s="13"/>
    </row>
    <row r="303" spans="3:6" ht="15" customHeight="1" x14ac:dyDescent="0.25">
      <c r="C303" s="129"/>
      <c r="D303" s="15"/>
      <c r="E303" s="13"/>
      <c r="F303" s="13"/>
    </row>
    <row r="304" spans="3:6" ht="15" customHeight="1" x14ac:dyDescent="0.25">
      <c r="C304" s="129"/>
      <c r="D304" s="15"/>
      <c r="E304" s="13"/>
      <c r="F304" s="13"/>
    </row>
    <row r="305" spans="3:6" ht="15" customHeight="1" x14ac:dyDescent="0.25">
      <c r="C305" s="129"/>
      <c r="D305" s="15"/>
      <c r="E305" s="13"/>
      <c r="F305" s="13"/>
    </row>
    <row r="306" spans="3:6" ht="15" customHeight="1" x14ac:dyDescent="0.25">
      <c r="C306" s="129"/>
      <c r="D306" s="15"/>
      <c r="E306" s="13"/>
      <c r="F306" s="13"/>
    </row>
    <row r="307" spans="3:6" ht="15" customHeight="1" x14ac:dyDescent="0.25">
      <c r="C307" s="129"/>
      <c r="D307" s="15"/>
      <c r="E307" s="13"/>
      <c r="F307" s="13"/>
    </row>
    <row r="308" spans="3:6" ht="15" customHeight="1" x14ac:dyDescent="0.25">
      <c r="C308" s="129"/>
      <c r="D308" s="15"/>
      <c r="E308" s="13"/>
      <c r="F308" s="13"/>
    </row>
    <row r="309" spans="3:6" ht="15" customHeight="1" x14ac:dyDescent="0.25">
      <c r="C309" s="129"/>
      <c r="D309" s="15"/>
      <c r="E309" s="13"/>
      <c r="F309" s="13"/>
    </row>
    <row r="310" spans="3:6" ht="15" customHeight="1" x14ac:dyDescent="0.25">
      <c r="C310" s="129"/>
      <c r="D310" s="15"/>
      <c r="E310" s="13"/>
      <c r="F310" s="13"/>
    </row>
    <row r="311" spans="3:6" ht="15" customHeight="1" x14ac:dyDescent="0.25">
      <c r="C311" s="129"/>
      <c r="D311" s="15"/>
      <c r="E311" s="13"/>
      <c r="F311" s="13"/>
    </row>
    <row r="312" spans="3:6" ht="15" customHeight="1" x14ac:dyDescent="0.25">
      <c r="C312" s="129"/>
      <c r="D312" s="15"/>
      <c r="E312" s="13"/>
      <c r="F312" s="13"/>
    </row>
    <row r="313" spans="3:6" ht="15" customHeight="1" x14ac:dyDescent="0.25">
      <c r="C313" s="129"/>
      <c r="D313" s="15"/>
      <c r="E313" s="13"/>
      <c r="F313" s="13"/>
    </row>
    <row r="314" spans="3:6" ht="15" customHeight="1" x14ac:dyDescent="0.25">
      <c r="C314" s="129"/>
      <c r="D314" s="15"/>
      <c r="E314" s="13"/>
      <c r="F314" s="13"/>
    </row>
    <row r="315" spans="3:6" ht="15" customHeight="1" x14ac:dyDescent="0.25">
      <c r="C315" s="129"/>
      <c r="D315" s="15"/>
      <c r="E315" s="13"/>
      <c r="F315" s="13"/>
    </row>
    <row r="316" spans="3:6" ht="15" customHeight="1" x14ac:dyDescent="0.25">
      <c r="C316" s="129"/>
      <c r="D316" s="15"/>
      <c r="E316" s="13"/>
      <c r="F316" s="13"/>
    </row>
    <row r="317" spans="3:6" ht="15" customHeight="1" x14ac:dyDescent="0.25">
      <c r="C317" s="129"/>
      <c r="D317" s="15"/>
      <c r="E317" s="13"/>
      <c r="F317" s="13"/>
    </row>
    <row r="318" spans="3:6" ht="15" customHeight="1" x14ac:dyDescent="0.25">
      <c r="C318" s="129"/>
      <c r="D318" s="15"/>
      <c r="E318" s="13"/>
      <c r="F318" s="13"/>
    </row>
    <row r="319" spans="3:6" ht="15" customHeight="1" x14ac:dyDescent="0.25">
      <c r="C319" s="129"/>
      <c r="D319" s="15"/>
      <c r="E319" s="13"/>
      <c r="F319" s="13"/>
    </row>
    <row r="320" spans="3:6" ht="15" customHeight="1" x14ac:dyDescent="0.25">
      <c r="C320" s="129"/>
      <c r="D320" s="15"/>
      <c r="E320" s="13"/>
      <c r="F320" s="13"/>
    </row>
    <row r="321" spans="3:6" ht="15" customHeight="1" x14ac:dyDescent="0.25">
      <c r="C321" s="129"/>
      <c r="D321" s="15"/>
      <c r="E321" s="13"/>
      <c r="F321" s="13"/>
    </row>
    <row r="322" spans="3:6" ht="15" customHeight="1" x14ac:dyDescent="0.25">
      <c r="C322" s="129"/>
      <c r="D322" s="15"/>
      <c r="E322" s="13"/>
      <c r="F322" s="13"/>
    </row>
    <row r="323" spans="3:6" ht="15" customHeight="1" x14ac:dyDescent="0.25">
      <c r="C323" s="129"/>
      <c r="D323" s="15"/>
      <c r="E323" s="13"/>
      <c r="F323" s="13"/>
    </row>
    <row r="324" spans="3:6" ht="15" customHeight="1" x14ac:dyDescent="0.25">
      <c r="C324" s="129"/>
      <c r="D324" s="15"/>
      <c r="E324" s="13"/>
      <c r="F324" s="13"/>
    </row>
    <row r="325" spans="3:6" ht="15" customHeight="1" x14ac:dyDescent="0.25">
      <c r="C325" s="129"/>
      <c r="D325" s="15"/>
      <c r="E325" s="13"/>
      <c r="F325" s="13"/>
    </row>
    <row r="326" spans="3:6" ht="15" customHeight="1" x14ac:dyDescent="0.25">
      <c r="C326" s="129"/>
      <c r="D326" s="15"/>
      <c r="E326" s="13"/>
      <c r="F326" s="13"/>
    </row>
    <row r="327" spans="3:6" ht="15" customHeight="1" x14ac:dyDescent="0.25">
      <c r="C327" s="129"/>
      <c r="D327" s="15"/>
      <c r="E327" s="13"/>
      <c r="F327" s="13"/>
    </row>
    <row r="328" spans="3:6" ht="15" customHeight="1" x14ac:dyDescent="0.25">
      <c r="C328" s="129"/>
      <c r="D328" s="15"/>
      <c r="E328" s="13"/>
      <c r="F328" s="13"/>
    </row>
    <row r="329" spans="3:6" ht="15" customHeight="1" x14ac:dyDescent="0.25">
      <c r="C329" s="129"/>
      <c r="D329" s="15"/>
      <c r="E329" s="13"/>
      <c r="F329" s="13"/>
    </row>
    <row r="330" spans="3:6" ht="15" customHeight="1" x14ac:dyDescent="0.25">
      <c r="C330" s="129"/>
      <c r="D330" s="15"/>
      <c r="E330" s="13"/>
      <c r="F330" s="13"/>
    </row>
    <row r="331" spans="3:6" ht="15" customHeight="1" x14ac:dyDescent="0.25">
      <c r="C331" s="129"/>
      <c r="D331" s="15"/>
      <c r="E331" s="13"/>
      <c r="F331" s="13"/>
    </row>
    <row r="332" spans="3:6" ht="15" customHeight="1" x14ac:dyDescent="0.25">
      <c r="C332" s="129"/>
      <c r="D332" s="15"/>
      <c r="E332" s="13"/>
      <c r="F332" s="13"/>
    </row>
    <row r="333" spans="3:6" ht="15" customHeight="1" x14ac:dyDescent="0.25">
      <c r="C333" s="129"/>
      <c r="D333" s="15"/>
      <c r="E333" s="13"/>
      <c r="F333" s="13"/>
    </row>
    <row r="334" spans="3:6" ht="15" customHeight="1" x14ac:dyDescent="0.25">
      <c r="C334" s="129"/>
      <c r="D334" s="15"/>
      <c r="E334" s="13"/>
      <c r="F334" s="13"/>
    </row>
    <row r="335" spans="3:6" ht="15" customHeight="1" x14ac:dyDescent="0.25">
      <c r="C335" s="129"/>
      <c r="D335" s="15"/>
      <c r="E335" s="13"/>
      <c r="F335" s="13"/>
    </row>
    <row r="336" spans="3:6" ht="15" customHeight="1" x14ac:dyDescent="0.25">
      <c r="C336" s="129"/>
      <c r="D336" s="15"/>
      <c r="E336" s="13"/>
      <c r="F336" s="13"/>
    </row>
    <row r="337" spans="3:6" ht="15" customHeight="1" x14ac:dyDescent="0.25">
      <c r="C337" s="129"/>
      <c r="D337" s="15"/>
      <c r="E337" s="13"/>
      <c r="F337" s="13"/>
    </row>
    <row r="338" spans="3:6" ht="15" customHeight="1" x14ac:dyDescent="0.25">
      <c r="C338" s="129"/>
      <c r="D338" s="15"/>
      <c r="E338" s="13"/>
      <c r="F338" s="13"/>
    </row>
    <row r="339" spans="3:6" ht="15" customHeight="1" x14ac:dyDescent="0.25">
      <c r="C339" s="129"/>
      <c r="D339" s="15"/>
      <c r="E339" s="13"/>
      <c r="F339" s="13"/>
    </row>
    <row r="340" spans="3:6" ht="15" customHeight="1" x14ac:dyDescent="0.25">
      <c r="C340" s="129"/>
      <c r="D340" s="15"/>
      <c r="E340" s="13"/>
      <c r="F340" s="13"/>
    </row>
    <row r="341" spans="3:6" ht="15" customHeight="1" x14ac:dyDescent="0.25">
      <c r="C341" s="129"/>
      <c r="D341" s="15"/>
      <c r="E341" s="13"/>
      <c r="F341" s="13"/>
    </row>
    <row r="342" spans="3:6" ht="15" customHeight="1" x14ac:dyDescent="0.25">
      <c r="C342" s="129"/>
      <c r="D342" s="15"/>
      <c r="E342" s="13"/>
      <c r="F342" s="13"/>
    </row>
    <row r="343" spans="3:6" ht="15" customHeight="1" x14ac:dyDescent="0.25">
      <c r="C343" s="129"/>
      <c r="D343" s="15"/>
      <c r="E343" s="13"/>
      <c r="F343" s="13"/>
    </row>
    <row r="344" spans="3:6" ht="15" customHeight="1" x14ac:dyDescent="0.25">
      <c r="C344" s="129"/>
      <c r="D344" s="15"/>
      <c r="E344" s="13"/>
      <c r="F344" s="13"/>
    </row>
    <row r="345" spans="3:6" ht="15" customHeight="1" x14ac:dyDescent="0.25">
      <c r="C345" s="129"/>
      <c r="D345" s="15"/>
      <c r="E345" s="13"/>
      <c r="F345" s="13"/>
    </row>
    <row r="346" spans="3:6" ht="15" customHeight="1" x14ac:dyDescent="0.25">
      <c r="C346" s="129"/>
      <c r="D346" s="15"/>
      <c r="E346" s="13"/>
      <c r="F346" s="13"/>
    </row>
    <row r="347" spans="3:6" ht="15" customHeight="1" x14ac:dyDescent="0.25">
      <c r="C347" s="129"/>
      <c r="D347" s="15"/>
      <c r="E347" s="13"/>
      <c r="F347" s="13"/>
    </row>
    <row r="348" spans="3:6" ht="15" customHeight="1" x14ac:dyDescent="0.25">
      <c r="C348" s="129"/>
      <c r="D348" s="15"/>
      <c r="E348" s="13"/>
      <c r="F348" s="13"/>
    </row>
    <row r="349" spans="3:6" ht="15" customHeight="1" x14ac:dyDescent="0.25">
      <c r="C349" s="129"/>
      <c r="D349" s="15"/>
      <c r="E349" s="13"/>
      <c r="F349" s="13"/>
    </row>
    <row r="350" spans="3:6" ht="15" customHeight="1" x14ac:dyDescent="0.25">
      <c r="C350" s="129"/>
      <c r="D350" s="15"/>
      <c r="E350" s="13"/>
      <c r="F350" s="13"/>
    </row>
    <row r="351" spans="3:6" ht="15" customHeight="1" x14ac:dyDescent="0.25">
      <c r="C351" s="129"/>
      <c r="D351" s="15"/>
      <c r="E351" s="13"/>
      <c r="F351" s="13"/>
    </row>
    <row r="352" spans="3:6" ht="15" customHeight="1" x14ac:dyDescent="0.25">
      <c r="C352" s="129"/>
      <c r="D352" s="15"/>
      <c r="E352" s="13"/>
      <c r="F352" s="13"/>
    </row>
    <row r="353" spans="3:6" ht="15" customHeight="1" x14ac:dyDescent="0.25">
      <c r="C353" s="129"/>
      <c r="D353" s="15"/>
      <c r="E353" s="13"/>
      <c r="F353" s="13"/>
    </row>
    <row r="354" spans="3:6" ht="15" customHeight="1" x14ac:dyDescent="0.25">
      <c r="C354" s="129"/>
      <c r="D354" s="15"/>
      <c r="E354" s="13"/>
      <c r="F354" s="13"/>
    </row>
    <row r="355" spans="3:6" ht="15" customHeight="1" x14ac:dyDescent="0.25">
      <c r="C355" s="129"/>
      <c r="D355" s="15"/>
      <c r="E355" s="13"/>
      <c r="F355" s="13"/>
    </row>
    <row r="356" spans="3:6" ht="15" customHeight="1" x14ac:dyDescent="0.25">
      <c r="C356" s="129"/>
      <c r="D356" s="15"/>
      <c r="E356" s="13"/>
      <c r="F356" s="13"/>
    </row>
    <row r="357" spans="3:6" ht="15" customHeight="1" x14ac:dyDescent="0.25">
      <c r="C357" s="129"/>
      <c r="D357" s="15"/>
      <c r="E357" s="13"/>
      <c r="F357" s="13"/>
    </row>
    <row r="358" spans="3:6" ht="15" customHeight="1" x14ac:dyDescent="0.25">
      <c r="C358" s="129"/>
      <c r="D358" s="15"/>
      <c r="E358" s="13"/>
      <c r="F358" s="13"/>
    </row>
    <row r="359" spans="3:6" ht="15" customHeight="1" x14ac:dyDescent="0.25">
      <c r="C359" s="129"/>
      <c r="D359" s="15"/>
      <c r="E359" s="13"/>
      <c r="F359" s="13"/>
    </row>
    <row r="360" spans="3:6" ht="15" customHeight="1" x14ac:dyDescent="0.25">
      <c r="C360" s="129"/>
      <c r="D360" s="15"/>
      <c r="E360" s="13"/>
      <c r="F360" s="13"/>
    </row>
    <row r="361" spans="3:6" ht="15" customHeight="1" x14ac:dyDescent="0.25">
      <c r="C361" s="129"/>
      <c r="D361" s="15"/>
      <c r="E361" s="13"/>
      <c r="F361" s="13"/>
    </row>
    <row r="362" spans="3:6" ht="15" customHeight="1" x14ac:dyDescent="0.25">
      <c r="C362" s="129"/>
      <c r="D362" s="15"/>
      <c r="E362" s="13"/>
      <c r="F362" s="13"/>
    </row>
    <row r="363" spans="3:6" ht="15" customHeight="1" x14ac:dyDescent="0.25">
      <c r="C363" s="129"/>
      <c r="D363" s="15"/>
      <c r="E363" s="13"/>
      <c r="F363" s="13"/>
    </row>
    <row r="364" spans="3:6" ht="15" customHeight="1" x14ac:dyDescent="0.25">
      <c r="C364" s="129"/>
      <c r="D364" s="15"/>
      <c r="E364" s="13"/>
      <c r="F364" s="13"/>
    </row>
    <row r="365" spans="3:6" ht="15" customHeight="1" x14ac:dyDescent="0.25">
      <c r="C365" s="129"/>
      <c r="D365" s="15"/>
      <c r="E365" s="13"/>
      <c r="F365" s="13"/>
    </row>
    <row r="366" spans="3:6" ht="15" customHeight="1" x14ac:dyDescent="0.25">
      <c r="C366" s="129"/>
      <c r="D366" s="15"/>
      <c r="E366" s="13"/>
      <c r="F366" s="13"/>
    </row>
    <row r="367" spans="3:6" ht="15" customHeight="1" x14ac:dyDescent="0.25">
      <c r="C367" s="129"/>
      <c r="D367" s="15"/>
      <c r="E367" s="13"/>
      <c r="F367" s="13"/>
    </row>
    <row r="368" spans="3:6" ht="15" customHeight="1" x14ac:dyDescent="0.25">
      <c r="C368" s="129"/>
      <c r="D368" s="15"/>
      <c r="E368" s="13"/>
      <c r="F368" s="13"/>
    </row>
    <row r="369" spans="3:6" ht="15" customHeight="1" x14ac:dyDescent="0.25">
      <c r="C369" s="129"/>
      <c r="D369" s="15"/>
      <c r="E369" s="13"/>
      <c r="F369" s="13"/>
    </row>
    <row r="370" spans="3:6" ht="15" customHeight="1" x14ac:dyDescent="0.25">
      <c r="C370" s="129"/>
      <c r="D370" s="15"/>
      <c r="E370" s="13"/>
      <c r="F370" s="13"/>
    </row>
    <row r="371" spans="3:6" ht="15" customHeight="1" x14ac:dyDescent="0.25">
      <c r="C371" s="129"/>
      <c r="D371" s="15"/>
      <c r="E371" s="13"/>
      <c r="F371" s="13"/>
    </row>
    <row r="372" spans="3:6" ht="15" customHeight="1" x14ac:dyDescent="0.25">
      <c r="C372" s="129"/>
      <c r="D372" s="15"/>
      <c r="E372" s="13"/>
      <c r="F372" s="13"/>
    </row>
    <row r="373" spans="3:6" ht="15" customHeight="1" x14ac:dyDescent="0.25">
      <c r="C373" s="129"/>
      <c r="D373" s="15"/>
      <c r="E373" s="13"/>
      <c r="F373" s="13"/>
    </row>
    <row r="374" spans="3:6" ht="15" customHeight="1" x14ac:dyDescent="0.25">
      <c r="C374" s="129"/>
      <c r="D374" s="15"/>
      <c r="E374" s="13"/>
      <c r="F374" s="13"/>
    </row>
    <row r="375" spans="3:6" ht="15" customHeight="1" x14ac:dyDescent="0.25">
      <c r="C375" s="129"/>
      <c r="D375" s="15"/>
      <c r="E375" s="13"/>
      <c r="F375" s="13"/>
    </row>
    <row r="376" spans="3:6" ht="15" customHeight="1" x14ac:dyDescent="0.25">
      <c r="C376" s="129"/>
      <c r="D376" s="15"/>
      <c r="E376" s="13"/>
      <c r="F376" s="13"/>
    </row>
    <row r="377" spans="3:6" ht="15" customHeight="1" x14ac:dyDescent="0.25">
      <c r="C377" s="129"/>
      <c r="D377" s="15"/>
      <c r="E377" s="13"/>
      <c r="F377" s="13"/>
    </row>
    <row r="378" spans="3:6" ht="15" customHeight="1" x14ac:dyDescent="0.25">
      <c r="C378" s="129"/>
      <c r="D378" s="15"/>
      <c r="E378" s="13"/>
      <c r="F378" s="13"/>
    </row>
    <row r="379" spans="3:6" ht="15" customHeight="1" x14ac:dyDescent="0.25">
      <c r="C379" s="129"/>
      <c r="D379" s="15"/>
      <c r="E379" s="13"/>
      <c r="F379" s="13"/>
    </row>
    <row r="380" spans="3:6" ht="15" customHeight="1" x14ac:dyDescent="0.25">
      <c r="C380" s="129"/>
      <c r="D380" s="15"/>
      <c r="E380" s="13"/>
      <c r="F380" s="13"/>
    </row>
    <row r="381" spans="3:6" ht="15" customHeight="1" x14ac:dyDescent="0.25">
      <c r="C381" s="129"/>
      <c r="D381" s="15"/>
      <c r="E381" s="13"/>
      <c r="F381" s="13"/>
    </row>
    <row r="382" spans="3:6" ht="15" customHeight="1" x14ac:dyDescent="0.25">
      <c r="C382" s="129"/>
      <c r="D382" s="15"/>
      <c r="E382" s="13"/>
      <c r="F382" s="13"/>
    </row>
    <row r="383" spans="3:6" ht="15" customHeight="1" x14ac:dyDescent="0.25">
      <c r="C383" s="129"/>
      <c r="D383" s="15"/>
      <c r="E383" s="13"/>
      <c r="F383" s="13"/>
    </row>
    <row r="384" spans="3:6" ht="15" customHeight="1" x14ac:dyDescent="0.25">
      <c r="C384" s="129"/>
      <c r="D384" s="15"/>
      <c r="E384" s="13"/>
      <c r="F384" s="13"/>
    </row>
    <row r="385" spans="3:6" ht="15" customHeight="1" x14ac:dyDescent="0.25">
      <c r="C385" s="129"/>
      <c r="D385" s="15"/>
      <c r="E385" s="13"/>
      <c r="F385" s="13"/>
    </row>
    <row r="386" spans="3:6" ht="15" customHeight="1" x14ac:dyDescent="0.25">
      <c r="C386" s="129"/>
      <c r="D386" s="15"/>
      <c r="E386" s="13"/>
      <c r="F386" s="13"/>
    </row>
    <row r="387" spans="3:6" ht="15" customHeight="1" x14ac:dyDescent="0.25">
      <c r="C387" s="129"/>
      <c r="D387" s="15"/>
      <c r="E387" s="13"/>
      <c r="F387" s="13"/>
    </row>
    <row r="388" spans="3:6" ht="15" customHeight="1" x14ac:dyDescent="0.25">
      <c r="C388" s="129"/>
      <c r="D388" s="15"/>
      <c r="E388" s="13"/>
      <c r="F388" s="13"/>
    </row>
    <row r="389" spans="3:6" ht="15" customHeight="1" x14ac:dyDescent="0.25">
      <c r="C389" s="129"/>
      <c r="D389" s="15"/>
      <c r="E389" s="13"/>
      <c r="F389" s="13"/>
    </row>
    <row r="390" spans="3:6" ht="15" customHeight="1" x14ac:dyDescent="0.25">
      <c r="C390" s="129"/>
      <c r="D390" s="15"/>
      <c r="E390" s="13"/>
      <c r="F390" s="13"/>
    </row>
    <row r="391" spans="3:6" ht="15" customHeight="1" x14ac:dyDescent="0.25">
      <c r="C391" s="129"/>
      <c r="D391" s="15"/>
      <c r="E391" s="13"/>
      <c r="F391" s="13"/>
    </row>
    <row r="392" spans="3:6" ht="15" customHeight="1" x14ac:dyDescent="0.25">
      <c r="C392" s="129"/>
      <c r="D392" s="15"/>
      <c r="E392" s="13"/>
      <c r="F392" s="13"/>
    </row>
    <row r="393" spans="3:6" ht="15" customHeight="1" x14ac:dyDescent="0.25">
      <c r="C393" s="129"/>
      <c r="D393" s="15"/>
      <c r="E393" s="13"/>
      <c r="F393" s="13"/>
    </row>
    <row r="394" spans="3:6" ht="15" customHeight="1" x14ac:dyDescent="0.25">
      <c r="C394" s="129"/>
      <c r="D394" s="15"/>
      <c r="E394" s="13"/>
      <c r="F394" s="13"/>
    </row>
    <row r="395" spans="3:6" ht="15" customHeight="1" x14ac:dyDescent="0.25">
      <c r="C395" s="129"/>
      <c r="D395" s="15"/>
      <c r="E395" s="13"/>
      <c r="F395" s="13"/>
    </row>
    <row r="396" spans="3:6" ht="15" customHeight="1" x14ac:dyDescent="0.25">
      <c r="C396" s="129"/>
      <c r="D396" s="15"/>
      <c r="E396" s="13"/>
      <c r="F396" s="13"/>
    </row>
    <row r="397" spans="3:6" ht="15" customHeight="1" x14ac:dyDescent="0.25">
      <c r="C397" s="129"/>
      <c r="D397" s="15"/>
      <c r="E397" s="13"/>
      <c r="F397" s="13"/>
    </row>
    <row r="398" spans="3:6" ht="15" customHeight="1" x14ac:dyDescent="0.25">
      <c r="C398" s="129"/>
      <c r="D398" s="15"/>
      <c r="E398" s="13"/>
      <c r="F398" s="13"/>
    </row>
    <row r="399" spans="3:6" ht="15" customHeight="1" x14ac:dyDescent="0.25">
      <c r="C399" s="129"/>
      <c r="D399" s="15"/>
      <c r="E399" s="13"/>
      <c r="F399" s="13"/>
    </row>
    <row r="400" spans="3:6" ht="15" customHeight="1" x14ac:dyDescent="0.25">
      <c r="C400" s="129"/>
      <c r="D400" s="15"/>
      <c r="E400" s="13"/>
      <c r="F400" s="13"/>
    </row>
    <row r="401" spans="3:6" ht="15" customHeight="1" x14ac:dyDescent="0.25">
      <c r="C401" s="129"/>
      <c r="D401" s="15"/>
      <c r="E401" s="13"/>
      <c r="F401" s="13"/>
    </row>
    <row r="402" spans="3:6" ht="15" customHeight="1" x14ac:dyDescent="0.25">
      <c r="C402" s="129"/>
      <c r="D402" s="15"/>
      <c r="E402" s="13"/>
      <c r="F402" s="13"/>
    </row>
    <row r="403" spans="3:6" ht="15" customHeight="1" x14ac:dyDescent="0.25">
      <c r="C403" s="129"/>
      <c r="D403" s="15"/>
      <c r="E403" s="13"/>
      <c r="F403" s="13"/>
    </row>
    <row r="404" spans="3:6" ht="15" customHeight="1" x14ac:dyDescent="0.25">
      <c r="C404" s="129"/>
      <c r="D404" s="15"/>
      <c r="E404" s="13"/>
      <c r="F404" s="13"/>
    </row>
    <row r="405" spans="3:6" ht="15" customHeight="1" x14ac:dyDescent="0.25">
      <c r="C405" s="129"/>
      <c r="D405" s="15"/>
      <c r="E405" s="13"/>
      <c r="F405" s="13"/>
    </row>
    <row r="406" spans="3:6" ht="15" customHeight="1" x14ac:dyDescent="0.25">
      <c r="C406" s="129"/>
      <c r="D406" s="15"/>
      <c r="E406" s="13"/>
      <c r="F406" s="13"/>
    </row>
    <row r="407" spans="3:6" ht="15" customHeight="1" x14ac:dyDescent="0.25">
      <c r="C407" s="129"/>
      <c r="D407" s="15"/>
      <c r="E407" s="13"/>
      <c r="F407" s="13"/>
    </row>
    <row r="408" spans="3:6" ht="15" customHeight="1" x14ac:dyDescent="0.25">
      <c r="C408" s="129"/>
      <c r="D408" s="15"/>
      <c r="E408" s="13"/>
      <c r="F408" s="13"/>
    </row>
    <row r="409" spans="3:6" ht="15" customHeight="1" x14ac:dyDescent="0.25">
      <c r="C409" s="129"/>
      <c r="D409" s="15"/>
      <c r="E409" s="13"/>
      <c r="F409" s="13"/>
    </row>
    <row r="410" spans="3:6" ht="15" customHeight="1" x14ac:dyDescent="0.25">
      <c r="C410" s="129"/>
      <c r="D410" s="15"/>
      <c r="E410" s="13"/>
      <c r="F410" s="13"/>
    </row>
    <row r="411" spans="3:6" ht="15" customHeight="1" x14ac:dyDescent="0.25">
      <c r="C411" s="129"/>
      <c r="D411" s="15"/>
      <c r="E411" s="13"/>
      <c r="F411" s="13"/>
    </row>
    <row r="412" spans="3:6" ht="15" customHeight="1" x14ac:dyDescent="0.25">
      <c r="C412" s="129"/>
      <c r="D412" s="15"/>
      <c r="E412" s="13"/>
      <c r="F412" s="13"/>
    </row>
    <row r="413" spans="3:6" ht="15" customHeight="1" x14ac:dyDescent="0.25">
      <c r="C413" s="129"/>
      <c r="D413" s="15"/>
      <c r="E413" s="13"/>
      <c r="F413" s="13"/>
    </row>
    <row r="414" spans="3:6" ht="15" customHeight="1" x14ac:dyDescent="0.25">
      <c r="C414" s="129"/>
      <c r="D414" s="15"/>
      <c r="E414" s="13"/>
      <c r="F414" s="13"/>
    </row>
    <row r="415" spans="3:6" ht="15" customHeight="1" x14ac:dyDescent="0.25">
      <c r="C415" s="129"/>
      <c r="D415" s="15"/>
      <c r="E415" s="13"/>
      <c r="F415" s="13"/>
    </row>
    <row r="416" spans="3:6" ht="15" customHeight="1" x14ac:dyDescent="0.25">
      <c r="C416" s="129"/>
      <c r="D416" s="15"/>
      <c r="E416" s="13"/>
      <c r="F416" s="13"/>
    </row>
    <row r="417" spans="3:6" ht="15" customHeight="1" x14ac:dyDescent="0.25">
      <c r="C417" s="129"/>
      <c r="D417" s="15"/>
      <c r="E417" s="13"/>
      <c r="F417" s="13"/>
    </row>
    <row r="418" spans="3:6" ht="15" customHeight="1" x14ac:dyDescent="0.25">
      <c r="C418" s="129"/>
      <c r="D418" s="15"/>
      <c r="E418" s="13"/>
      <c r="F418" s="13"/>
    </row>
    <row r="419" spans="3:6" ht="15" customHeight="1" x14ac:dyDescent="0.25">
      <c r="C419" s="129"/>
      <c r="D419" s="15"/>
      <c r="E419" s="13"/>
      <c r="F419" s="13"/>
    </row>
    <row r="420" spans="3:6" ht="15" customHeight="1" x14ac:dyDescent="0.25">
      <c r="C420" s="129"/>
      <c r="D420" s="15"/>
      <c r="E420" s="13"/>
      <c r="F420" s="13"/>
    </row>
    <row r="421" spans="3:6" ht="15" customHeight="1" x14ac:dyDescent="0.25">
      <c r="C421" s="129"/>
      <c r="D421" s="15"/>
      <c r="E421" s="13"/>
      <c r="F421" s="13"/>
    </row>
    <row r="422" spans="3:6" ht="15" customHeight="1" x14ac:dyDescent="0.25">
      <c r="C422" s="129"/>
      <c r="D422" s="15"/>
      <c r="E422" s="13"/>
      <c r="F422" s="13"/>
    </row>
    <row r="423" spans="3:6" ht="15" customHeight="1" x14ac:dyDescent="0.25">
      <c r="C423" s="129"/>
      <c r="D423" s="15"/>
      <c r="E423" s="13"/>
      <c r="F423" s="13"/>
    </row>
    <row r="424" spans="3:6" ht="15" customHeight="1" x14ac:dyDescent="0.25">
      <c r="C424" s="129"/>
      <c r="D424" s="15"/>
      <c r="E424" s="13"/>
      <c r="F424" s="13"/>
    </row>
    <row r="425" spans="3:6" ht="15" customHeight="1" x14ac:dyDescent="0.25">
      <c r="C425" s="129"/>
      <c r="D425" s="15"/>
      <c r="E425" s="13"/>
      <c r="F425" s="13"/>
    </row>
    <row r="426" spans="3:6" ht="15" customHeight="1" x14ac:dyDescent="0.25">
      <c r="C426" s="129"/>
      <c r="D426" s="15"/>
      <c r="E426" s="13"/>
      <c r="F426" s="13"/>
    </row>
    <row r="427" spans="3:6" ht="15" customHeight="1" x14ac:dyDescent="0.25">
      <c r="C427" s="129"/>
      <c r="D427" s="15"/>
      <c r="E427" s="13"/>
      <c r="F427" s="13"/>
    </row>
    <row r="428" spans="3:6" ht="15" customHeight="1" x14ac:dyDescent="0.25">
      <c r="C428" s="129"/>
      <c r="D428" s="15"/>
      <c r="E428" s="13"/>
      <c r="F428" s="13"/>
    </row>
    <row r="429" spans="3:6" ht="15" customHeight="1" x14ac:dyDescent="0.25">
      <c r="C429" s="129"/>
      <c r="D429" s="15"/>
      <c r="E429" s="13"/>
      <c r="F429" s="13"/>
    </row>
    <row r="430" spans="3:6" ht="15" customHeight="1" x14ac:dyDescent="0.25">
      <c r="C430" s="129"/>
      <c r="D430" s="15"/>
      <c r="E430" s="13"/>
      <c r="F430" s="13"/>
    </row>
    <row r="431" spans="3:6" ht="15" customHeight="1" x14ac:dyDescent="0.25">
      <c r="C431" s="129"/>
      <c r="D431" s="15"/>
      <c r="E431" s="13"/>
      <c r="F431" s="13"/>
    </row>
    <row r="432" spans="3:6" ht="15" customHeight="1" x14ac:dyDescent="0.25">
      <c r="C432" s="129"/>
      <c r="D432" s="15"/>
      <c r="E432" s="13"/>
      <c r="F432" s="13"/>
    </row>
    <row r="433" spans="3:6" ht="15" customHeight="1" x14ac:dyDescent="0.25">
      <c r="C433" s="129"/>
      <c r="D433" s="15"/>
      <c r="E433" s="13"/>
      <c r="F433" s="13"/>
    </row>
    <row r="434" spans="3:6" ht="15" customHeight="1" x14ac:dyDescent="0.25">
      <c r="C434" s="129"/>
      <c r="D434" s="15"/>
      <c r="E434" s="13"/>
      <c r="F434" s="13"/>
    </row>
    <row r="435" spans="3:6" ht="15" customHeight="1" x14ac:dyDescent="0.25">
      <c r="C435" s="129"/>
      <c r="D435" s="15"/>
      <c r="E435" s="13"/>
      <c r="F435" s="13"/>
    </row>
    <row r="436" spans="3:6" ht="15" customHeight="1" x14ac:dyDescent="0.25">
      <c r="C436" s="129"/>
      <c r="D436" s="15"/>
      <c r="E436" s="13"/>
      <c r="F436" s="13"/>
    </row>
    <row r="437" spans="3:6" ht="15" customHeight="1" x14ac:dyDescent="0.25">
      <c r="C437" s="129"/>
      <c r="D437" s="15"/>
      <c r="E437" s="13"/>
      <c r="F437" s="13"/>
    </row>
    <row r="438" spans="3:6" ht="15" customHeight="1" x14ac:dyDescent="0.25">
      <c r="C438" s="129"/>
      <c r="D438" s="15"/>
      <c r="E438" s="13"/>
      <c r="F438" s="13"/>
    </row>
    <row r="439" spans="3:6" ht="15" customHeight="1" x14ac:dyDescent="0.25">
      <c r="C439" s="129"/>
      <c r="D439" s="15"/>
      <c r="E439" s="13"/>
      <c r="F439" s="13"/>
    </row>
    <row r="440" spans="3:6" ht="15" customHeight="1" x14ac:dyDescent="0.25">
      <c r="C440" s="129"/>
      <c r="D440" s="15"/>
      <c r="E440" s="13"/>
      <c r="F440" s="13"/>
    </row>
    <row r="441" spans="3:6" ht="15" customHeight="1" x14ac:dyDescent="0.25">
      <c r="C441" s="129"/>
      <c r="D441" s="15"/>
      <c r="E441" s="13"/>
      <c r="F441" s="13"/>
    </row>
    <row r="442" spans="3:6" ht="15" customHeight="1" x14ac:dyDescent="0.25">
      <c r="C442" s="129"/>
      <c r="D442" s="15"/>
      <c r="E442" s="13"/>
      <c r="F442" s="13"/>
    </row>
    <row r="443" spans="3:6" ht="15" customHeight="1" x14ac:dyDescent="0.25">
      <c r="C443" s="129"/>
      <c r="D443" s="15"/>
      <c r="E443" s="13"/>
      <c r="F443" s="13"/>
    </row>
    <row r="444" spans="3:6" ht="15" customHeight="1" x14ac:dyDescent="0.25">
      <c r="C444" s="129"/>
      <c r="D444" s="15"/>
      <c r="E444" s="13"/>
      <c r="F444" s="13"/>
    </row>
    <row r="445" spans="3:6" ht="15" customHeight="1" x14ac:dyDescent="0.25">
      <c r="C445" s="129"/>
      <c r="D445" s="15"/>
      <c r="E445" s="13"/>
      <c r="F445" s="13"/>
    </row>
    <row r="446" spans="3:6" ht="15" customHeight="1" x14ac:dyDescent="0.25">
      <c r="C446" s="129"/>
      <c r="D446" s="15"/>
      <c r="E446" s="13"/>
      <c r="F446" s="13"/>
    </row>
    <row r="447" spans="3:6" ht="15" customHeight="1" x14ac:dyDescent="0.25">
      <c r="C447" s="129"/>
      <c r="D447" s="15"/>
      <c r="E447" s="13"/>
      <c r="F447" s="13"/>
    </row>
    <row r="448" spans="3:6" ht="15" customHeight="1" x14ac:dyDescent="0.25">
      <c r="C448" s="129"/>
      <c r="D448" s="15"/>
      <c r="E448" s="13"/>
      <c r="F448" s="13"/>
    </row>
    <row r="449" spans="3:6" ht="15" customHeight="1" x14ac:dyDescent="0.25">
      <c r="C449" s="129"/>
      <c r="D449" s="15"/>
      <c r="E449" s="13"/>
      <c r="F449" s="13"/>
    </row>
    <row r="450" spans="3:6" ht="15" customHeight="1" x14ac:dyDescent="0.25">
      <c r="C450" s="129"/>
      <c r="D450" s="15"/>
      <c r="E450" s="13"/>
      <c r="F450" s="13"/>
    </row>
    <row r="451" spans="3:6" ht="15" customHeight="1" x14ac:dyDescent="0.25">
      <c r="C451" s="129"/>
      <c r="D451" s="15"/>
      <c r="E451" s="13"/>
      <c r="F451" s="13"/>
    </row>
    <row r="452" spans="3:6" ht="15" customHeight="1" x14ac:dyDescent="0.25">
      <c r="C452" s="129"/>
      <c r="D452" s="15"/>
      <c r="E452" s="13"/>
      <c r="F452" s="13"/>
    </row>
    <row r="453" spans="3:6" ht="15" customHeight="1" x14ac:dyDescent="0.25">
      <c r="C453" s="129"/>
      <c r="D453" s="15"/>
      <c r="E453" s="13"/>
      <c r="F453" s="13"/>
    </row>
    <row r="454" spans="3:6" ht="15" customHeight="1" x14ac:dyDescent="0.25">
      <c r="C454" s="129"/>
      <c r="D454" s="15"/>
      <c r="E454" s="13"/>
      <c r="F454" s="13"/>
    </row>
    <row r="455" spans="3:6" ht="15" customHeight="1" x14ac:dyDescent="0.25">
      <c r="C455" s="129"/>
      <c r="D455" s="15"/>
      <c r="E455" s="13"/>
      <c r="F455" s="13"/>
    </row>
    <row r="456" spans="3:6" ht="15" customHeight="1" x14ac:dyDescent="0.25">
      <c r="C456" s="129"/>
      <c r="D456" s="15"/>
      <c r="E456" s="13"/>
      <c r="F456" s="13"/>
    </row>
    <row r="457" spans="3:6" ht="15" customHeight="1" x14ac:dyDescent="0.25">
      <c r="C457" s="129"/>
      <c r="D457" s="15"/>
      <c r="E457" s="13"/>
      <c r="F457" s="13"/>
    </row>
    <row r="458" spans="3:6" ht="15" customHeight="1" x14ac:dyDescent="0.25">
      <c r="C458" s="129"/>
      <c r="D458" s="15"/>
      <c r="E458" s="13"/>
      <c r="F458" s="13"/>
    </row>
    <row r="459" spans="3:6" ht="15" customHeight="1" x14ac:dyDescent="0.25">
      <c r="C459" s="129"/>
      <c r="D459" s="15"/>
      <c r="E459" s="13"/>
      <c r="F459" s="13"/>
    </row>
    <row r="460" spans="3:6" ht="15" customHeight="1" x14ac:dyDescent="0.25">
      <c r="C460" s="129"/>
      <c r="D460" s="15"/>
      <c r="E460" s="13"/>
      <c r="F460" s="13"/>
    </row>
    <row r="461" spans="3:6" ht="15" customHeight="1" x14ac:dyDescent="0.25">
      <c r="C461" s="129"/>
      <c r="D461" s="15"/>
      <c r="E461" s="13"/>
      <c r="F461" s="13"/>
    </row>
    <row r="462" spans="3:6" ht="15" customHeight="1" x14ac:dyDescent="0.25">
      <c r="C462" s="129"/>
      <c r="D462" s="15"/>
      <c r="E462" s="13"/>
      <c r="F462" s="13"/>
    </row>
    <row r="463" spans="3:6" ht="15" customHeight="1" x14ac:dyDescent="0.25">
      <c r="C463" s="129"/>
      <c r="D463" s="15"/>
      <c r="E463" s="13"/>
      <c r="F463" s="13"/>
    </row>
    <row r="464" spans="3:6" ht="15" customHeight="1" x14ac:dyDescent="0.25">
      <c r="C464" s="129"/>
      <c r="D464" s="15"/>
      <c r="E464" s="13"/>
      <c r="F464" s="13"/>
    </row>
    <row r="465" spans="3:6" ht="15" customHeight="1" x14ac:dyDescent="0.25">
      <c r="C465" s="129"/>
      <c r="D465" s="15"/>
      <c r="E465" s="13"/>
      <c r="F465" s="13"/>
    </row>
    <row r="466" spans="3:6" ht="15" customHeight="1" x14ac:dyDescent="0.25">
      <c r="C466" s="129"/>
      <c r="D466" s="15"/>
      <c r="E466" s="13"/>
      <c r="F466" s="13"/>
    </row>
    <row r="467" spans="3:6" ht="15" customHeight="1" x14ac:dyDescent="0.25">
      <c r="C467" s="129"/>
      <c r="D467" s="15"/>
      <c r="E467" s="13"/>
      <c r="F467" s="13"/>
    </row>
    <row r="468" spans="3:6" ht="15" customHeight="1" x14ac:dyDescent="0.25">
      <c r="C468" s="129"/>
      <c r="D468" s="15"/>
      <c r="E468" s="13"/>
      <c r="F468" s="13"/>
    </row>
    <row r="469" spans="3:6" ht="15" customHeight="1" x14ac:dyDescent="0.25">
      <c r="C469" s="129"/>
      <c r="D469" s="15"/>
      <c r="E469" s="13"/>
      <c r="F469" s="13"/>
    </row>
    <row r="470" spans="3:6" ht="15" customHeight="1" x14ac:dyDescent="0.25">
      <c r="C470" s="129"/>
      <c r="D470" s="15"/>
      <c r="E470" s="13"/>
      <c r="F470" s="13"/>
    </row>
    <row r="471" spans="3:6" ht="15" customHeight="1" x14ac:dyDescent="0.25">
      <c r="C471" s="129"/>
      <c r="D471" s="15"/>
      <c r="E471" s="13"/>
      <c r="F471" s="13"/>
    </row>
    <row r="472" spans="3:6" ht="15" customHeight="1" x14ac:dyDescent="0.25">
      <c r="C472" s="129"/>
      <c r="D472" s="15"/>
      <c r="E472" s="13"/>
      <c r="F472" s="13"/>
    </row>
    <row r="473" spans="3:6" ht="15" customHeight="1" x14ac:dyDescent="0.25">
      <c r="C473" s="129"/>
      <c r="D473" s="15"/>
      <c r="E473" s="13"/>
      <c r="F473" s="13"/>
    </row>
    <row r="474" spans="3:6" ht="15" customHeight="1" x14ac:dyDescent="0.25">
      <c r="C474" s="129"/>
      <c r="D474" s="15"/>
      <c r="E474" s="13"/>
      <c r="F474" s="13"/>
    </row>
    <row r="475" spans="3:6" ht="15" customHeight="1" x14ac:dyDescent="0.25">
      <c r="C475" s="129"/>
      <c r="D475" s="15"/>
      <c r="E475" s="13"/>
      <c r="F475" s="13"/>
    </row>
    <row r="476" spans="3:6" ht="15" customHeight="1" x14ac:dyDescent="0.25">
      <c r="C476" s="129"/>
      <c r="D476" s="15"/>
      <c r="E476" s="13"/>
      <c r="F476" s="13"/>
    </row>
    <row r="477" spans="3:6" ht="15" customHeight="1" x14ac:dyDescent="0.25">
      <c r="C477" s="129"/>
      <c r="D477" s="15"/>
      <c r="E477" s="13"/>
      <c r="F477" s="13"/>
    </row>
    <row r="478" spans="3:6" ht="15" customHeight="1" x14ac:dyDescent="0.25">
      <c r="C478" s="129"/>
      <c r="D478" s="15"/>
      <c r="E478" s="13"/>
      <c r="F478" s="13"/>
    </row>
    <row r="479" spans="3:6" ht="15" customHeight="1" x14ac:dyDescent="0.25">
      <c r="C479" s="129"/>
      <c r="D479" s="15"/>
      <c r="E479" s="13"/>
      <c r="F479" s="13"/>
    </row>
    <row r="480" spans="3:6" ht="15" customHeight="1" x14ac:dyDescent="0.25">
      <c r="C480" s="129"/>
      <c r="D480" s="15"/>
      <c r="E480" s="13"/>
      <c r="F480" s="13"/>
    </row>
    <row r="481" spans="3:6" ht="15" customHeight="1" x14ac:dyDescent="0.25">
      <c r="C481" s="129"/>
      <c r="D481" s="15"/>
      <c r="E481" s="13"/>
      <c r="F481" s="13"/>
    </row>
    <row r="482" spans="3:6" ht="15" customHeight="1" x14ac:dyDescent="0.25">
      <c r="C482" s="129"/>
      <c r="D482" s="15"/>
      <c r="E482" s="13"/>
      <c r="F482" s="13"/>
    </row>
    <row r="483" spans="3:6" ht="15" customHeight="1" x14ac:dyDescent="0.25">
      <c r="C483" s="129"/>
      <c r="D483" s="15"/>
      <c r="E483" s="13"/>
      <c r="F483" s="13"/>
    </row>
    <row r="484" spans="3:6" ht="15" customHeight="1" x14ac:dyDescent="0.25">
      <c r="C484" s="129"/>
      <c r="D484" s="15"/>
      <c r="E484" s="13"/>
      <c r="F484" s="13"/>
    </row>
    <row r="485" spans="3:6" ht="15" customHeight="1" x14ac:dyDescent="0.25">
      <c r="C485" s="129"/>
      <c r="D485" s="15"/>
      <c r="E485" s="13"/>
      <c r="F485" s="13"/>
    </row>
    <row r="486" spans="3:6" ht="15" customHeight="1" x14ac:dyDescent="0.25">
      <c r="C486" s="129"/>
      <c r="D486" s="15"/>
      <c r="E486" s="13"/>
      <c r="F486" s="13"/>
    </row>
    <row r="487" spans="3:6" ht="15" customHeight="1" x14ac:dyDescent="0.25">
      <c r="C487" s="129"/>
      <c r="D487" s="15"/>
      <c r="E487" s="13"/>
      <c r="F487" s="13"/>
    </row>
    <row r="488" spans="3:6" ht="15" customHeight="1" x14ac:dyDescent="0.25">
      <c r="C488" s="129"/>
      <c r="D488" s="15"/>
      <c r="E488" s="13"/>
      <c r="F488" s="13"/>
    </row>
    <row r="489" spans="3:6" ht="15" customHeight="1" x14ac:dyDescent="0.25">
      <c r="C489" s="129"/>
      <c r="D489" s="15"/>
      <c r="E489" s="13"/>
      <c r="F489" s="13"/>
    </row>
    <row r="490" spans="3:6" ht="15" customHeight="1" x14ac:dyDescent="0.25">
      <c r="C490" s="129"/>
      <c r="D490" s="15"/>
      <c r="E490" s="13"/>
      <c r="F490" s="13"/>
    </row>
    <row r="491" spans="3:6" ht="15" customHeight="1" x14ac:dyDescent="0.25">
      <c r="C491" s="129"/>
      <c r="D491" s="15"/>
      <c r="E491" s="13"/>
      <c r="F491" s="13"/>
    </row>
    <row r="492" spans="3:6" ht="15" customHeight="1" x14ac:dyDescent="0.25">
      <c r="C492" s="129"/>
      <c r="D492" s="15"/>
      <c r="E492" s="13"/>
      <c r="F492" s="13"/>
    </row>
    <row r="493" spans="3:6" ht="15" customHeight="1" x14ac:dyDescent="0.25">
      <c r="C493" s="129"/>
      <c r="D493" s="15"/>
      <c r="E493" s="13"/>
      <c r="F493" s="13"/>
    </row>
    <row r="494" spans="3:6" ht="15" customHeight="1" x14ac:dyDescent="0.25">
      <c r="C494" s="129"/>
      <c r="D494" s="15"/>
      <c r="E494" s="13"/>
      <c r="F494" s="13"/>
    </row>
    <row r="495" spans="3:6" ht="15" customHeight="1" x14ac:dyDescent="0.25">
      <c r="C495" s="129"/>
      <c r="D495" s="15"/>
      <c r="E495" s="13"/>
      <c r="F495" s="13"/>
    </row>
    <row r="496" spans="3:6" ht="15" customHeight="1" x14ac:dyDescent="0.25">
      <c r="C496" s="129"/>
      <c r="D496" s="15"/>
      <c r="E496" s="13"/>
      <c r="F496" s="13"/>
    </row>
    <row r="497" spans="3:6" ht="15" customHeight="1" x14ac:dyDescent="0.25">
      <c r="C497" s="129"/>
      <c r="D497" s="15"/>
      <c r="E497" s="13"/>
      <c r="F497" s="13"/>
    </row>
    <row r="498" spans="3:6" ht="15" customHeight="1" x14ac:dyDescent="0.25">
      <c r="C498" s="129"/>
      <c r="D498" s="15"/>
      <c r="E498" s="13"/>
      <c r="F498" s="13"/>
    </row>
    <row r="499" spans="3:6" ht="15" customHeight="1" x14ac:dyDescent="0.25">
      <c r="C499" s="129"/>
      <c r="D499" s="15"/>
      <c r="E499" s="13"/>
      <c r="F499" s="13"/>
    </row>
    <row r="500" spans="3:6" ht="15" customHeight="1" x14ac:dyDescent="0.25">
      <c r="C500" s="129"/>
      <c r="D500" s="15"/>
      <c r="E500" s="13"/>
      <c r="F500" s="13"/>
    </row>
    <row r="501" spans="3:6" ht="15" customHeight="1" x14ac:dyDescent="0.25">
      <c r="C501" s="129"/>
      <c r="D501" s="15"/>
      <c r="E501" s="13"/>
      <c r="F501" s="13"/>
    </row>
    <row r="502" spans="3:6" ht="15" customHeight="1" x14ac:dyDescent="0.25">
      <c r="C502" s="129"/>
      <c r="D502" s="15"/>
      <c r="E502" s="13"/>
      <c r="F502" s="13"/>
    </row>
    <row r="503" spans="3:6" ht="15" customHeight="1" x14ac:dyDescent="0.25">
      <c r="C503" s="129"/>
      <c r="D503" s="15"/>
      <c r="E503" s="13"/>
      <c r="F503" s="13"/>
    </row>
    <row r="504" spans="3:6" ht="15" customHeight="1" x14ac:dyDescent="0.25">
      <c r="C504" s="129"/>
      <c r="D504" s="15"/>
      <c r="E504" s="13"/>
      <c r="F504" s="13"/>
    </row>
    <row r="505" spans="3:6" ht="15" customHeight="1" x14ac:dyDescent="0.25">
      <c r="C505" s="129"/>
      <c r="D505" s="15"/>
      <c r="E505" s="13"/>
      <c r="F505" s="13"/>
    </row>
    <row r="506" spans="3:6" ht="15" customHeight="1" x14ac:dyDescent="0.25">
      <c r="C506" s="129"/>
      <c r="D506" s="15"/>
      <c r="E506" s="13"/>
      <c r="F506" s="13"/>
    </row>
    <row r="507" spans="3:6" ht="15" customHeight="1" x14ac:dyDescent="0.25">
      <c r="C507" s="129"/>
      <c r="D507" s="15"/>
      <c r="E507" s="13"/>
      <c r="F507" s="13"/>
    </row>
    <row r="508" spans="3:6" ht="15" customHeight="1" x14ac:dyDescent="0.25">
      <c r="C508" s="129"/>
      <c r="D508" s="15"/>
      <c r="E508" s="13"/>
      <c r="F508" s="13"/>
    </row>
    <row r="509" spans="3:6" ht="15" customHeight="1" x14ac:dyDescent="0.25">
      <c r="C509" s="129"/>
      <c r="D509" s="15"/>
      <c r="E509" s="13"/>
      <c r="F509" s="13"/>
    </row>
    <row r="510" spans="3:6" ht="15" customHeight="1" x14ac:dyDescent="0.25">
      <c r="C510" s="129"/>
      <c r="D510" s="15"/>
      <c r="E510" s="13"/>
      <c r="F510" s="13"/>
    </row>
    <row r="511" spans="3:6" ht="15" customHeight="1" x14ac:dyDescent="0.25">
      <c r="C511" s="129"/>
      <c r="D511" s="15"/>
      <c r="E511" s="13"/>
      <c r="F511" s="13"/>
    </row>
    <row r="512" spans="3:6" ht="15" customHeight="1" x14ac:dyDescent="0.25">
      <c r="C512" s="129"/>
      <c r="D512" s="15"/>
      <c r="E512" s="13"/>
      <c r="F512" s="13"/>
    </row>
    <row r="513" spans="3:6" ht="15" customHeight="1" x14ac:dyDescent="0.25">
      <c r="C513" s="129"/>
      <c r="D513" s="15"/>
      <c r="E513" s="13"/>
      <c r="F513" s="13"/>
    </row>
    <row r="514" spans="3:6" ht="15" customHeight="1" x14ac:dyDescent="0.25">
      <c r="C514" s="129"/>
      <c r="D514" s="15"/>
      <c r="E514" s="13"/>
      <c r="F514" s="13"/>
    </row>
    <row r="515" spans="3:6" ht="15" customHeight="1" x14ac:dyDescent="0.25">
      <c r="C515" s="129"/>
      <c r="D515" s="15"/>
      <c r="E515" s="13"/>
      <c r="F515" s="13"/>
    </row>
    <row r="516" spans="3:6" ht="15" customHeight="1" x14ac:dyDescent="0.25">
      <c r="C516" s="129"/>
      <c r="D516" s="15"/>
      <c r="E516" s="13"/>
      <c r="F516" s="13"/>
    </row>
    <row r="517" spans="3:6" ht="15" customHeight="1" x14ac:dyDescent="0.25">
      <c r="C517" s="129"/>
      <c r="D517" s="15"/>
      <c r="E517" s="13"/>
      <c r="F517" s="13"/>
    </row>
    <row r="518" spans="3:6" ht="15" customHeight="1" x14ac:dyDescent="0.25">
      <c r="C518" s="129"/>
      <c r="D518" s="15"/>
      <c r="E518" s="13"/>
      <c r="F518" s="13"/>
    </row>
    <row r="519" spans="3:6" ht="15" customHeight="1" x14ac:dyDescent="0.25">
      <c r="C519" s="129"/>
      <c r="D519" s="15"/>
      <c r="E519" s="13"/>
      <c r="F519" s="13"/>
    </row>
    <row r="520" spans="3:6" ht="15" customHeight="1" x14ac:dyDescent="0.25">
      <c r="C520" s="129"/>
      <c r="D520" s="15"/>
      <c r="E520" s="13"/>
      <c r="F520" s="13"/>
    </row>
    <row r="521" spans="3:6" ht="15" customHeight="1" x14ac:dyDescent="0.25">
      <c r="C521" s="129"/>
      <c r="D521" s="15"/>
      <c r="E521" s="13"/>
      <c r="F521" s="13"/>
    </row>
    <row r="522" spans="3:6" ht="15" customHeight="1" x14ac:dyDescent="0.25">
      <c r="C522" s="129"/>
      <c r="D522" s="15"/>
      <c r="E522" s="13"/>
      <c r="F522" s="13"/>
    </row>
    <row r="523" spans="3:6" ht="15" customHeight="1" x14ac:dyDescent="0.25">
      <c r="C523" s="129"/>
      <c r="D523" s="15"/>
      <c r="E523" s="13"/>
      <c r="F523" s="13"/>
    </row>
    <row r="524" spans="3:6" ht="15" customHeight="1" x14ac:dyDescent="0.25">
      <c r="C524" s="129"/>
      <c r="D524" s="15"/>
      <c r="E524" s="13"/>
      <c r="F524" s="13"/>
    </row>
    <row r="525" spans="3:6" ht="15" customHeight="1" x14ac:dyDescent="0.25">
      <c r="C525" s="129"/>
      <c r="D525" s="15"/>
      <c r="E525" s="13"/>
      <c r="F525" s="13"/>
    </row>
    <row r="526" spans="3:6" ht="15" customHeight="1" x14ac:dyDescent="0.25">
      <c r="C526" s="129"/>
      <c r="D526" s="15"/>
      <c r="E526" s="13"/>
      <c r="F526" s="13"/>
    </row>
    <row r="527" spans="3:6" ht="15" customHeight="1" x14ac:dyDescent="0.25">
      <c r="C527" s="129"/>
      <c r="D527" s="15"/>
      <c r="E527" s="13"/>
      <c r="F527" s="13"/>
    </row>
    <row r="528" spans="3:6" ht="15" customHeight="1" x14ac:dyDescent="0.25">
      <c r="C528" s="129"/>
      <c r="D528" s="15"/>
      <c r="E528" s="13"/>
      <c r="F528" s="13"/>
    </row>
    <row r="529" spans="3:6" ht="15" customHeight="1" x14ac:dyDescent="0.25">
      <c r="C529" s="129"/>
      <c r="D529" s="15"/>
      <c r="E529" s="13"/>
      <c r="F529" s="13"/>
    </row>
    <row r="530" spans="3:6" ht="15" customHeight="1" x14ac:dyDescent="0.25">
      <c r="C530" s="129"/>
      <c r="D530" s="15"/>
      <c r="E530" s="13"/>
      <c r="F530" s="13"/>
    </row>
    <row r="531" spans="3:6" ht="15" customHeight="1" x14ac:dyDescent="0.25">
      <c r="C531" s="129"/>
      <c r="D531" s="15"/>
      <c r="E531" s="13"/>
      <c r="F531" s="13"/>
    </row>
    <row r="532" spans="3:6" ht="15" customHeight="1" x14ac:dyDescent="0.25">
      <c r="C532" s="129"/>
      <c r="D532" s="15"/>
      <c r="E532" s="13"/>
      <c r="F532" s="13"/>
    </row>
    <row r="533" spans="3:6" ht="15" customHeight="1" x14ac:dyDescent="0.25">
      <c r="C533" s="129"/>
      <c r="D533" s="15"/>
      <c r="E533" s="13"/>
      <c r="F533" s="13"/>
    </row>
    <row r="534" spans="3:6" ht="15" customHeight="1" x14ac:dyDescent="0.25">
      <c r="C534" s="129"/>
      <c r="D534" s="15"/>
      <c r="E534" s="13"/>
      <c r="F534" s="13"/>
    </row>
    <row r="535" spans="3:6" ht="15" customHeight="1" x14ac:dyDescent="0.25">
      <c r="C535" s="129"/>
      <c r="D535" s="15"/>
      <c r="E535" s="13"/>
      <c r="F535" s="13"/>
    </row>
    <row r="536" spans="3:6" ht="15" customHeight="1" x14ac:dyDescent="0.25">
      <c r="C536" s="129"/>
      <c r="D536" s="15"/>
      <c r="E536" s="13"/>
      <c r="F536" s="13"/>
    </row>
    <row r="537" spans="3:6" ht="15" customHeight="1" x14ac:dyDescent="0.25">
      <c r="C537" s="129"/>
      <c r="D537" s="15"/>
      <c r="E537" s="13"/>
      <c r="F537" s="13"/>
    </row>
    <row r="538" spans="3:6" ht="15" customHeight="1" x14ac:dyDescent="0.25">
      <c r="C538" s="129"/>
      <c r="D538" s="15"/>
      <c r="E538" s="13"/>
      <c r="F538" s="13"/>
    </row>
    <row r="539" spans="3:6" ht="15" customHeight="1" x14ac:dyDescent="0.25">
      <c r="C539" s="129"/>
      <c r="D539" s="15"/>
      <c r="E539" s="13"/>
      <c r="F539" s="13"/>
    </row>
    <row r="540" spans="3:6" ht="15" customHeight="1" x14ac:dyDescent="0.25">
      <c r="C540" s="129"/>
      <c r="D540" s="15"/>
      <c r="E540" s="13"/>
      <c r="F540" s="13"/>
    </row>
    <row r="541" spans="3:6" ht="15" customHeight="1" x14ac:dyDescent="0.25">
      <c r="C541" s="129"/>
      <c r="D541" s="15"/>
      <c r="E541" s="13"/>
      <c r="F541" s="13"/>
    </row>
    <row r="542" spans="3:6" ht="15" customHeight="1" x14ac:dyDescent="0.25">
      <c r="C542" s="129"/>
      <c r="D542" s="15"/>
      <c r="E542" s="13"/>
      <c r="F542" s="13"/>
    </row>
    <row r="543" spans="3:6" ht="15" customHeight="1" x14ac:dyDescent="0.25">
      <c r="C543" s="129"/>
      <c r="D543" s="15"/>
      <c r="E543" s="13"/>
      <c r="F543" s="13"/>
    </row>
    <row r="544" spans="3:6" ht="15" customHeight="1" x14ac:dyDescent="0.25">
      <c r="C544" s="129"/>
      <c r="D544" s="15"/>
      <c r="E544" s="13"/>
      <c r="F544" s="13"/>
    </row>
    <row r="545" spans="3:6" ht="15" customHeight="1" x14ac:dyDescent="0.25">
      <c r="C545" s="129"/>
      <c r="D545" s="15"/>
      <c r="E545" s="13"/>
      <c r="F545" s="13"/>
    </row>
    <row r="546" spans="3:6" ht="15" customHeight="1" x14ac:dyDescent="0.25">
      <c r="C546" s="129"/>
      <c r="D546" s="15"/>
      <c r="E546" s="13"/>
      <c r="F546" s="13"/>
    </row>
    <row r="547" spans="3:6" ht="15" customHeight="1" x14ac:dyDescent="0.25">
      <c r="C547" s="129"/>
      <c r="D547" s="15"/>
      <c r="E547" s="13"/>
      <c r="F547" s="13"/>
    </row>
    <row r="548" spans="3:6" ht="15" customHeight="1" x14ac:dyDescent="0.25">
      <c r="C548" s="129"/>
      <c r="D548" s="15"/>
      <c r="E548" s="13"/>
      <c r="F548" s="13"/>
    </row>
    <row r="549" spans="3:6" ht="15" customHeight="1" x14ac:dyDescent="0.25">
      <c r="C549" s="129"/>
      <c r="D549" s="15"/>
      <c r="E549" s="13"/>
      <c r="F549" s="13"/>
    </row>
    <row r="550" spans="3:6" ht="15" customHeight="1" x14ac:dyDescent="0.25">
      <c r="C550" s="129"/>
      <c r="D550" s="15"/>
      <c r="E550" s="13"/>
      <c r="F550" s="13"/>
    </row>
    <row r="551" spans="3:6" ht="15" customHeight="1" x14ac:dyDescent="0.25">
      <c r="C551" s="129"/>
      <c r="D551" s="15"/>
      <c r="E551" s="13"/>
      <c r="F551" s="13"/>
    </row>
    <row r="552" spans="3:6" ht="15" customHeight="1" x14ac:dyDescent="0.25">
      <c r="C552" s="129"/>
      <c r="D552" s="15"/>
      <c r="E552" s="13"/>
      <c r="F552" s="13"/>
    </row>
    <row r="553" spans="3:6" ht="15" customHeight="1" x14ac:dyDescent="0.25">
      <c r="C553" s="129"/>
      <c r="D553" s="15"/>
      <c r="E553" s="13"/>
      <c r="F553" s="13"/>
    </row>
    <row r="554" spans="3:6" ht="15" customHeight="1" x14ac:dyDescent="0.25">
      <c r="C554" s="129"/>
      <c r="D554" s="15"/>
      <c r="E554" s="13"/>
      <c r="F554" s="13"/>
    </row>
    <row r="555" spans="3:6" ht="15" customHeight="1" x14ac:dyDescent="0.25">
      <c r="C555" s="129"/>
      <c r="D555" s="15"/>
      <c r="E555" s="13"/>
      <c r="F555" s="13"/>
    </row>
    <row r="556" spans="3:6" ht="15" customHeight="1" x14ac:dyDescent="0.25">
      <c r="C556" s="129"/>
      <c r="D556" s="15"/>
      <c r="E556" s="13"/>
      <c r="F556" s="13"/>
    </row>
    <row r="557" spans="3:6" ht="15" customHeight="1" x14ac:dyDescent="0.25">
      <c r="C557" s="129"/>
      <c r="D557" s="15"/>
      <c r="E557" s="13"/>
      <c r="F557" s="13"/>
    </row>
    <row r="558" spans="3:6" ht="15" customHeight="1" x14ac:dyDescent="0.25">
      <c r="C558" s="129"/>
      <c r="D558" s="15"/>
      <c r="E558" s="13"/>
      <c r="F558" s="13"/>
    </row>
    <row r="559" spans="3:6" ht="15" customHeight="1" x14ac:dyDescent="0.25">
      <c r="C559" s="129"/>
      <c r="D559" s="15"/>
      <c r="E559" s="13"/>
      <c r="F559" s="13"/>
    </row>
    <row r="560" spans="3:6" ht="15" customHeight="1" x14ac:dyDescent="0.25">
      <c r="C560" s="129"/>
      <c r="D560" s="15"/>
      <c r="E560" s="13"/>
      <c r="F560" s="13"/>
    </row>
    <row r="561" spans="3:6" ht="15" customHeight="1" x14ac:dyDescent="0.25">
      <c r="C561" s="129"/>
      <c r="D561" s="15"/>
      <c r="E561" s="13"/>
      <c r="F561" s="13"/>
    </row>
    <row r="562" spans="3:6" ht="15" customHeight="1" x14ac:dyDescent="0.25">
      <c r="C562" s="129"/>
      <c r="D562" s="15"/>
      <c r="E562" s="13"/>
      <c r="F562" s="13"/>
    </row>
    <row r="563" spans="3:6" ht="15" customHeight="1" x14ac:dyDescent="0.25">
      <c r="C563" s="129"/>
      <c r="D563" s="15"/>
      <c r="E563" s="13"/>
      <c r="F563" s="13"/>
    </row>
    <row r="564" spans="3:6" ht="15" customHeight="1" x14ac:dyDescent="0.25">
      <c r="C564" s="129"/>
      <c r="D564" s="15"/>
      <c r="E564" s="13"/>
      <c r="F564" s="13"/>
    </row>
    <row r="565" spans="3:6" ht="15" customHeight="1" x14ac:dyDescent="0.25">
      <c r="C565" s="129"/>
      <c r="D565" s="15"/>
      <c r="E565" s="13"/>
      <c r="F565" s="13"/>
    </row>
    <row r="566" spans="3:6" ht="15" customHeight="1" x14ac:dyDescent="0.25">
      <c r="C566" s="129"/>
      <c r="D566" s="15"/>
      <c r="E566" s="13"/>
      <c r="F566" s="13"/>
    </row>
    <row r="567" spans="3:6" ht="15" customHeight="1" x14ac:dyDescent="0.25">
      <c r="C567" s="129"/>
      <c r="D567" s="15"/>
      <c r="E567" s="13"/>
      <c r="F567" s="13"/>
    </row>
    <row r="568" spans="3:6" ht="15" customHeight="1" x14ac:dyDescent="0.25">
      <c r="C568" s="129"/>
      <c r="D568" s="15"/>
      <c r="E568" s="13"/>
      <c r="F568" s="13"/>
    </row>
    <row r="569" spans="3:6" ht="15" customHeight="1" x14ac:dyDescent="0.25">
      <c r="C569" s="129"/>
      <c r="D569" s="15"/>
      <c r="E569" s="13"/>
      <c r="F569" s="13"/>
    </row>
    <row r="570" spans="3:6" ht="15" customHeight="1" x14ac:dyDescent="0.25">
      <c r="C570" s="129"/>
      <c r="D570" s="15"/>
      <c r="E570" s="13"/>
      <c r="F570" s="13"/>
    </row>
    <row r="571" spans="3:6" ht="15" customHeight="1" x14ac:dyDescent="0.25">
      <c r="C571" s="129"/>
      <c r="D571" s="15"/>
      <c r="E571" s="13"/>
      <c r="F571" s="13"/>
    </row>
    <row r="572" spans="3:6" ht="15" customHeight="1" x14ac:dyDescent="0.25">
      <c r="C572" s="129"/>
      <c r="D572" s="15"/>
      <c r="E572" s="13"/>
      <c r="F572" s="13"/>
    </row>
    <row r="573" spans="3:6" ht="15" customHeight="1" x14ac:dyDescent="0.25">
      <c r="C573" s="129"/>
      <c r="D573" s="15"/>
      <c r="E573" s="13"/>
      <c r="F573" s="13"/>
    </row>
    <row r="574" spans="3:6" ht="15" customHeight="1" x14ac:dyDescent="0.25">
      <c r="C574" s="129"/>
      <c r="D574" s="15"/>
      <c r="E574" s="13"/>
      <c r="F574" s="13"/>
    </row>
    <row r="575" spans="3:6" ht="15" customHeight="1" x14ac:dyDescent="0.25">
      <c r="C575" s="129"/>
      <c r="D575" s="15"/>
      <c r="E575" s="13"/>
      <c r="F575" s="13"/>
    </row>
    <row r="576" spans="3:6" ht="15" customHeight="1" x14ac:dyDescent="0.25">
      <c r="C576" s="129"/>
      <c r="D576" s="15"/>
      <c r="E576" s="13"/>
      <c r="F576" s="13"/>
    </row>
    <row r="577" spans="3:6" ht="15" customHeight="1" x14ac:dyDescent="0.25">
      <c r="C577" s="129"/>
      <c r="D577" s="15"/>
      <c r="E577" s="13"/>
      <c r="F577" s="13"/>
    </row>
    <row r="578" spans="3:6" ht="15" customHeight="1" x14ac:dyDescent="0.25">
      <c r="C578" s="129"/>
      <c r="D578" s="15"/>
      <c r="E578" s="13"/>
      <c r="F578" s="13"/>
    </row>
    <row r="579" spans="3:6" ht="15" customHeight="1" x14ac:dyDescent="0.25">
      <c r="C579" s="129"/>
      <c r="D579" s="15"/>
      <c r="E579" s="13"/>
      <c r="F579" s="13"/>
    </row>
    <row r="580" spans="3:6" ht="15" customHeight="1" x14ac:dyDescent="0.25">
      <c r="C580" s="129"/>
      <c r="D580" s="15"/>
      <c r="E580" s="13"/>
      <c r="F580" s="13"/>
    </row>
    <row r="581" spans="3:6" ht="15" customHeight="1" x14ac:dyDescent="0.25">
      <c r="C581" s="129"/>
      <c r="D581" s="15"/>
      <c r="E581" s="13"/>
      <c r="F581" s="13"/>
    </row>
    <row r="582" spans="3:6" ht="15" customHeight="1" x14ac:dyDescent="0.25">
      <c r="C582" s="129"/>
      <c r="D582" s="15"/>
      <c r="E582" s="13"/>
      <c r="F582" s="13"/>
    </row>
    <row r="583" spans="3:6" ht="15" customHeight="1" x14ac:dyDescent="0.25">
      <c r="C583" s="129"/>
      <c r="D583" s="15"/>
      <c r="E583" s="13"/>
      <c r="F583" s="13"/>
    </row>
    <row r="584" spans="3:6" ht="15" customHeight="1" x14ac:dyDescent="0.25">
      <c r="C584" s="129"/>
      <c r="D584" s="15"/>
      <c r="E584" s="13"/>
      <c r="F584" s="13"/>
    </row>
    <row r="585" spans="3:6" ht="15" customHeight="1" x14ac:dyDescent="0.25">
      <c r="C585" s="129"/>
      <c r="D585" s="15"/>
      <c r="E585" s="13"/>
      <c r="F585" s="13"/>
    </row>
    <row r="586" spans="3:6" ht="15" customHeight="1" x14ac:dyDescent="0.25">
      <c r="C586" s="129"/>
      <c r="D586" s="15"/>
      <c r="E586" s="13"/>
      <c r="F586" s="13"/>
    </row>
    <row r="587" spans="3:6" ht="15" customHeight="1" x14ac:dyDescent="0.25">
      <c r="C587" s="129"/>
      <c r="D587" s="15"/>
      <c r="E587" s="13"/>
      <c r="F587" s="13"/>
    </row>
    <row r="588" spans="3:6" ht="15" customHeight="1" x14ac:dyDescent="0.25">
      <c r="C588" s="129"/>
      <c r="D588" s="15"/>
      <c r="E588" s="13"/>
      <c r="F588" s="13"/>
    </row>
    <row r="589" spans="3:6" ht="15" customHeight="1" x14ac:dyDescent="0.25">
      <c r="C589" s="129"/>
      <c r="D589" s="15"/>
      <c r="E589" s="13"/>
      <c r="F589" s="13"/>
    </row>
    <row r="590" spans="3:6" ht="15" customHeight="1" x14ac:dyDescent="0.25">
      <c r="C590" s="129"/>
      <c r="D590" s="15"/>
      <c r="E590" s="13"/>
      <c r="F590" s="13"/>
    </row>
    <row r="591" spans="3:6" ht="15" customHeight="1" x14ac:dyDescent="0.25">
      <c r="C591" s="129"/>
      <c r="D591" s="15"/>
      <c r="E591" s="13"/>
      <c r="F591" s="13"/>
    </row>
    <row r="592" spans="3:6" ht="15" customHeight="1" x14ac:dyDescent="0.25">
      <c r="C592" s="129"/>
      <c r="D592" s="15"/>
      <c r="E592" s="13"/>
      <c r="F592" s="13"/>
    </row>
    <row r="593" spans="3:6" ht="15" customHeight="1" x14ac:dyDescent="0.25">
      <c r="C593" s="129"/>
      <c r="D593" s="15"/>
      <c r="E593" s="13"/>
      <c r="F593" s="13"/>
    </row>
    <row r="594" spans="3:6" ht="15" customHeight="1" x14ac:dyDescent="0.25">
      <c r="C594" s="129"/>
      <c r="D594" s="15"/>
      <c r="E594" s="13"/>
      <c r="F594" s="13"/>
    </row>
    <row r="595" spans="3:6" ht="15" customHeight="1" x14ac:dyDescent="0.25">
      <c r="C595" s="129"/>
      <c r="D595" s="15"/>
      <c r="E595" s="13"/>
      <c r="F595" s="13"/>
    </row>
    <row r="596" spans="3:6" ht="15" customHeight="1" x14ac:dyDescent="0.25">
      <c r="C596" s="129"/>
      <c r="D596" s="15"/>
      <c r="E596" s="13"/>
      <c r="F596" s="13"/>
    </row>
    <row r="597" spans="3:6" ht="15" customHeight="1" x14ac:dyDescent="0.25">
      <c r="C597" s="129"/>
      <c r="D597" s="15"/>
      <c r="E597" s="13"/>
      <c r="F597" s="13"/>
    </row>
    <row r="598" spans="3:6" ht="15" customHeight="1" x14ac:dyDescent="0.25">
      <c r="C598" s="129"/>
      <c r="D598" s="15"/>
      <c r="E598" s="13"/>
      <c r="F598" s="13"/>
    </row>
    <row r="599" spans="3:6" ht="15" customHeight="1" x14ac:dyDescent="0.25">
      <c r="C599" s="129"/>
      <c r="D599" s="15"/>
      <c r="E599" s="13"/>
      <c r="F599" s="13"/>
    </row>
    <row r="600" spans="3:6" ht="15" customHeight="1" x14ac:dyDescent="0.25">
      <c r="C600" s="129"/>
      <c r="D600" s="15"/>
      <c r="E600" s="13"/>
      <c r="F600" s="13"/>
    </row>
    <row r="601" spans="3:6" ht="15" customHeight="1" x14ac:dyDescent="0.25">
      <c r="C601" s="129"/>
      <c r="D601" s="15"/>
      <c r="E601" s="13"/>
      <c r="F601" s="13"/>
    </row>
    <row r="602" spans="3:6" ht="15" customHeight="1" x14ac:dyDescent="0.25">
      <c r="C602" s="129"/>
      <c r="D602" s="15"/>
      <c r="E602" s="13"/>
      <c r="F602" s="13"/>
    </row>
    <row r="603" spans="3:6" ht="15" customHeight="1" x14ac:dyDescent="0.25">
      <c r="C603" s="129"/>
      <c r="D603" s="15"/>
      <c r="E603" s="13"/>
      <c r="F603" s="13"/>
    </row>
    <row r="604" spans="3:6" ht="15" customHeight="1" x14ac:dyDescent="0.25">
      <c r="C604" s="129"/>
      <c r="D604" s="15"/>
      <c r="E604" s="13"/>
      <c r="F604" s="13"/>
    </row>
    <row r="605" spans="3:6" ht="15" customHeight="1" x14ac:dyDescent="0.25">
      <c r="C605" s="129"/>
      <c r="D605" s="15"/>
      <c r="E605" s="13"/>
      <c r="F605" s="13"/>
    </row>
    <row r="606" spans="3:6" ht="15" customHeight="1" x14ac:dyDescent="0.25">
      <c r="C606" s="129"/>
      <c r="D606" s="15"/>
      <c r="E606" s="13"/>
      <c r="F606" s="13"/>
    </row>
    <row r="607" spans="3:6" ht="15" customHeight="1" x14ac:dyDescent="0.25">
      <c r="C607" s="129"/>
      <c r="D607" s="15"/>
      <c r="E607" s="13"/>
      <c r="F607" s="13"/>
    </row>
    <row r="608" spans="3:6" ht="15" customHeight="1" x14ac:dyDescent="0.25">
      <c r="C608" s="129"/>
      <c r="D608" s="15"/>
      <c r="E608" s="13"/>
      <c r="F608" s="13"/>
    </row>
    <row r="609" spans="3:6" ht="15" customHeight="1" x14ac:dyDescent="0.25">
      <c r="C609" s="129"/>
      <c r="D609" s="15"/>
      <c r="E609" s="13"/>
      <c r="F609" s="13"/>
    </row>
    <row r="610" spans="3:6" ht="15" customHeight="1" x14ac:dyDescent="0.25">
      <c r="C610" s="129"/>
      <c r="D610" s="15"/>
      <c r="E610" s="13"/>
      <c r="F610" s="13"/>
    </row>
    <row r="611" spans="3:6" ht="15" customHeight="1" x14ac:dyDescent="0.25">
      <c r="C611" s="129"/>
      <c r="D611" s="15"/>
      <c r="E611" s="13"/>
      <c r="F611" s="13"/>
    </row>
    <row r="612" spans="3:6" ht="15" customHeight="1" x14ac:dyDescent="0.25">
      <c r="C612" s="129"/>
      <c r="D612" s="15"/>
      <c r="E612" s="13"/>
      <c r="F612" s="13"/>
    </row>
    <row r="613" spans="3:6" ht="15" customHeight="1" x14ac:dyDescent="0.25">
      <c r="C613" s="129"/>
      <c r="D613" s="15"/>
      <c r="E613" s="13"/>
      <c r="F613" s="13"/>
    </row>
    <row r="614" spans="3:6" ht="15" customHeight="1" x14ac:dyDescent="0.25">
      <c r="C614" s="129"/>
      <c r="D614" s="15"/>
      <c r="E614" s="13"/>
      <c r="F614" s="13"/>
    </row>
    <row r="615" spans="3:6" ht="15" customHeight="1" x14ac:dyDescent="0.25">
      <c r="C615" s="129"/>
      <c r="D615" s="15"/>
      <c r="E615" s="13"/>
      <c r="F615" s="13"/>
    </row>
    <row r="616" spans="3:6" ht="15" customHeight="1" x14ac:dyDescent="0.25">
      <c r="C616" s="129"/>
      <c r="D616" s="15"/>
      <c r="E616" s="13"/>
      <c r="F616" s="13"/>
    </row>
    <row r="617" spans="3:6" ht="15" customHeight="1" x14ac:dyDescent="0.25">
      <c r="C617" s="129"/>
      <c r="D617" s="15"/>
      <c r="E617" s="13"/>
      <c r="F617" s="13"/>
    </row>
    <row r="618" spans="3:6" ht="15" customHeight="1" x14ac:dyDescent="0.25">
      <c r="C618" s="129"/>
      <c r="D618" s="15"/>
      <c r="E618" s="13"/>
      <c r="F618" s="13"/>
    </row>
    <row r="619" spans="3:6" ht="15" customHeight="1" x14ac:dyDescent="0.25">
      <c r="C619" s="129"/>
      <c r="D619" s="15"/>
      <c r="E619" s="13"/>
      <c r="F619" s="13"/>
    </row>
    <row r="620" spans="3:6" ht="15" customHeight="1" x14ac:dyDescent="0.25">
      <c r="C620" s="129"/>
      <c r="D620" s="15"/>
      <c r="E620" s="13"/>
      <c r="F620" s="13"/>
    </row>
    <row r="621" spans="3:6" ht="15" customHeight="1" x14ac:dyDescent="0.25">
      <c r="C621" s="129"/>
      <c r="D621" s="15"/>
      <c r="E621" s="13"/>
      <c r="F621" s="13"/>
    </row>
    <row r="622" spans="3:6" ht="15" customHeight="1" x14ac:dyDescent="0.25">
      <c r="C622" s="129"/>
      <c r="D622" s="15"/>
      <c r="E622" s="13"/>
      <c r="F622" s="13"/>
    </row>
    <row r="623" spans="3:6" ht="15" customHeight="1" x14ac:dyDescent="0.25">
      <c r="C623" s="129"/>
      <c r="D623" s="15"/>
      <c r="E623" s="13"/>
      <c r="F623" s="13"/>
    </row>
    <row r="624" spans="3:6" ht="15" customHeight="1" x14ac:dyDescent="0.25">
      <c r="C624" s="129"/>
      <c r="D624" s="15"/>
      <c r="E624" s="13"/>
      <c r="F624" s="13"/>
    </row>
    <row r="625" spans="3:6" ht="15" customHeight="1" x14ac:dyDescent="0.25">
      <c r="C625" s="129"/>
      <c r="D625" s="15"/>
      <c r="E625" s="13"/>
      <c r="F625" s="13"/>
    </row>
    <row r="626" spans="3:6" ht="15" customHeight="1" x14ac:dyDescent="0.25">
      <c r="C626" s="129"/>
      <c r="D626" s="15"/>
      <c r="E626" s="13"/>
      <c r="F626" s="13"/>
    </row>
    <row r="627" spans="3:6" ht="15" customHeight="1" x14ac:dyDescent="0.25">
      <c r="C627" s="129"/>
      <c r="D627" s="15"/>
      <c r="E627" s="13"/>
      <c r="F627" s="13"/>
    </row>
    <row r="628" spans="3:6" ht="15" customHeight="1" x14ac:dyDescent="0.25">
      <c r="C628" s="129"/>
      <c r="D628" s="15"/>
      <c r="E628" s="13"/>
      <c r="F628" s="13"/>
    </row>
    <row r="629" spans="3:6" ht="15" customHeight="1" x14ac:dyDescent="0.25">
      <c r="C629" s="129"/>
      <c r="D629" s="15"/>
      <c r="E629" s="13"/>
      <c r="F629" s="13"/>
    </row>
    <row r="630" spans="3:6" ht="15" customHeight="1" x14ac:dyDescent="0.25">
      <c r="C630" s="129"/>
      <c r="D630" s="15"/>
      <c r="E630" s="13"/>
      <c r="F630" s="13"/>
    </row>
    <row r="631" spans="3:6" ht="15" customHeight="1" x14ac:dyDescent="0.25">
      <c r="C631" s="129"/>
      <c r="D631" s="15"/>
      <c r="E631" s="13"/>
      <c r="F631" s="13"/>
    </row>
    <row r="632" spans="3:6" ht="15" customHeight="1" x14ac:dyDescent="0.25">
      <c r="C632" s="129"/>
      <c r="D632" s="15"/>
      <c r="E632" s="13"/>
      <c r="F632" s="13"/>
    </row>
    <row r="633" spans="3:6" ht="15" customHeight="1" x14ac:dyDescent="0.25">
      <c r="C633" s="129"/>
      <c r="D633" s="15"/>
      <c r="E633" s="13"/>
      <c r="F633" s="13"/>
    </row>
    <row r="634" spans="3:6" ht="15" customHeight="1" x14ac:dyDescent="0.25">
      <c r="C634" s="129"/>
      <c r="D634" s="15"/>
      <c r="E634" s="13"/>
      <c r="F634" s="13"/>
    </row>
    <row r="635" spans="3:6" ht="15" customHeight="1" x14ac:dyDescent="0.25">
      <c r="C635" s="129"/>
      <c r="D635" s="15"/>
      <c r="E635" s="13"/>
      <c r="F635" s="13"/>
    </row>
    <row r="636" spans="3:6" ht="15" customHeight="1" x14ac:dyDescent="0.25">
      <c r="C636" s="129"/>
      <c r="D636" s="15"/>
      <c r="E636" s="13"/>
      <c r="F636" s="13"/>
    </row>
    <row r="637" spans="3:6" ht="15" customHeight="1" x14ac:dyDescent="0.25">
      <c r="C637" s="129"/>
      <c r="D637" s="15"/>
      <c r="E637" s="13"/>
      <c r="F637" s="13"/>
    </row>
    <row r="638" spans="3:6" ht="15" customHeight="1" x14ac:dyDescent="0.25">
      <c r="C638" s="129"/>
      <c r="D638" s="15"/>
      <c r="E638" s="13"/>
      <c r="F638" s="13"/>
    </row>
    <row r="639" spans="3:6" ht="15" customHeight="1" x14ac:dyDescent="0.25">
      <c r="C639" s="129"/>
      <c r="D639" s="15"/>
      <c r="E639" s="13"/>
      <c r="F639" s="13"/>
    </row>
    <row r="640" spans="3:6" ht="15" customHeight="1" x14ac:dyDescent="0.25">
      <c r="C640" s="129"/>
      <c r="D640" s="15"/>
      <c r="E640" s="13"/>
      <c r="F640" s="13"/>
    </row>
    <row r="641" spans="3:6" ht="15" customHeight="1" x14ac:dyDescent="0.25">
      <c r="C641" s="129"/>
      <c r="D641" s="15"/>
      <c r="E641" s="13"/>
      <c r="F641" s="13"/>
    </row>
    <row r="642" spans="3:6" ht="15" customHeight="1" x14ac:dyDescent="0.25">
      <c r="C642" s="129"/>
      <c r="D642" s="15"/>
      <c r="E642" s="13"/>
      <c r="F642" s="13"/>
    </row>
    <row r="643" spans="3:6" ht="15" customHeight="1" x14ac:dyDescent="0.25">
      <c r="C643" s="129"/>
      <c r="D643" s="15"/>
      <c r="E643" s="13"/>
      <c r="F643" s="13"/>
    </row>
    <row r="644" spans="3:6" ht="15" customHeight="1" x14ac:dyDescent="0.25">
      <c r="C644" s="129"/>
      <c r="D644" s="15"/>
      <c r="E644" s="13"/>
      <c r="F644" s="13"/>
    </row>
    <row r="645" spans="3:6" ht="15" customHeight="1" x14ac:dyDescent="0.25">
      <c r="C645" s="129"/>
      <c r="D645" s="15"/>
      <c r="E645" s="13"/>
      <c r="F645" s="13"/>
    </row>
    <row r="646" spans="3:6" ht="15" customHeight="1" x14ac:dyDescent="0.25">
      <c r="C646" s="129"/>
      <c r="D646" s="15"/>
      <c r="E646" s="13"/>
      <c r="F646" s="13"/>
    </row>
    <row r="647" spans="3:6" ht="15" customHeight="1" x14ac:dyDescent="0.25">
      <c r="C647" s="129"/>
      <c r="D647" s="15"/>
      <c r="E647" s="13"/>
      <c r="F647" s="13"/>
    </row>
    <row r="648" spans="3:6" ht="15" customHeight="1" x14ac:dyDescent="0.25">
      <c r="C648" s="129"/>
      <c r="D648" s="15"/>
      <c r="E648" s="13"/>
      <c r="F648" s="13"/>
    </row>
    <row r="649" spans="3:6" ht="15" customHeight="1" x14ac:dyDescent="0.25">
      <c r="C649" s="129"/>
      <c r="D649" s="15"/>
      <c r="E649" s="13"/>
      <c r="F649" s="13"/>
    </row>
    <row r="650" spans="3:6" ht="15" customHeight="1" x14ac:dyDescent="0.25">
      <c r="C650" s="129"/>
      <c r="D650" s="15"/>
      <c r="E650" s="13"/>
      <c r="F650" s="13"/>
    </row>
    <row r="651" spans="3:6" ht="15" customHeight="1" x14ac:dyDescent="0.25">
      <c r="C651" s="129"/>
      <c r="D651" s="15"/>
      <c r="E651" s="13"/>
      <c r="F651" s="13"/>
    </row>
    <row r="652" spans="3:6" ht="15" customHeight="1" x14ac:dyDescent="0.25">
      <c r="C652" s="129"/>
      <c r="D652" s="15"/>
      <c r="E652" s="13"/>
      <c r="F652" s="13"/>
    </row>
    <row r="653" spans="3:6" ht="15" customHeight="1" x14ac:dyDescent="0.25">
      <c r="C653" s="129"/>
      <c r="D653" s="15"/>
      <c r="E653" s="13"/>
      <c r="F653" s="13"/>
    </row>
    <row r="654" spans="3:6" ht="15" customHeight="1" x14ac:dyDescent="0.25">
      <c r="C654" s="129"/>
      <c r="D654" s="15"/>
      <c r="E654" s="13"/>
      <c r="F654" s="13"/>
    </row>
    <row r="655" spans="3:6" ht="15" customHeight="1" x14ac:dyDescent="0.25">
      <c r="C655" s="129"/>
      <c r="D655" s="15"/>
      <c r="E655" s="13"/>
      <c r="F655" s="13"/>
    </row>
    <row r="656" spans="3:6" ht="15" customHeight="1" x14ac:dyDescent="0.25">
      <c r="C656" s="129"/>
      <c r="D656" s="15"/>
      <c r="E656" s="13"/>
      <c r="F656" s="13"/>
    </row>
    <row r="657" spans="3:6" ht="15" customHeight="1" x14ac:dyDescent="0.25">
      <c r="C657" s="129"/>
      <c r="D657" s="15"/>
      <c r="E657" s="13"/>
      <c r="F657" s="13"/>
    </row>
    <row r="658" spans="3:6" ht="15" customHeight="1" x14ac:dyDescent="0.25">
      <c r="C658" s="129"/>
      <c r="D658" s="15"/>
      <c r="E658" s="13"/>
      <c r="F658" s="13"/>
    </row>
    <row r="659" spans="3:6" ht="15" customHeight="1" x14ac:dyDescent="0.25">
      <c r="C659" s="129"/>
      <c r="D659" s="15"/>
      <c r="E659" s="13"/>
      <c r="F659" s="13"/>
    </row>
    <row r="660" spans="3:6" ht="15" customHeight="1" x14ac:dyDescent="0.25">
      <c r="C660" s="129"/>
      <c r="D660" s="15"/>
      <c r="E660" s="13"/>
      <c r="F660" s="13"/>
    </row>
    <row r="661" spans="3:6" ht="15" customHeight="1" x14ac:dyDescent="0.25">
      <c r="C661" s="129"/>
      <c r="D661" s="15"/>
      <c r="E661" s="13"/>
      <c r="F661" s="13"/>
    </row>
    <row r="662" spans="3:6" ht="15" customHeight="1" x14ac:dyDescent="0.25">
      <c r="C662" s="129"/>
      <c r="D662" s="15"/>
      <c r="E662" s="13"/>
      <c r="F662" s="13"/>
    </row>
    <row r="663" spans="3:6" ht="15" customHeight="1" x14ac:dyDescent="0.25">
      <c r="C663" s="129"/>
      <c r="D663" s="15"/>
      <c r="E663" s="13"/>
      <c r="F663" s="13"/>
    </row>
    <row r="664" spans="3:6" ht="15" customHeight="1" x14ac:dyDescent="0.25">
      <c r="C664" s="129"/>
      <c r="D664" s="15"/>
      <c r="E664" s="13"/>
      <c r="F664" s="13"/>
    </row>
    <row r="665" spans="3:6" ht="15" customHeight="1" x14ac:dyDescent="0.25">
      <c r="C665" s="129"/>
      <c r="D665" s="15"/>
      <c r="E665" s="13"/>
      <c r="F665" s="13"/>
    </row>
    <row r="666" spans="3:6" ht="15" customHeight="1" x14ac:dyDescent="0.25">
      <c r="C666" s="129"/>
      <c r="D666" s="15"/>
      <c r="E666" s="13"/>
      <c r="F666" s="13"/>
    </row>
    <row r="667" spans="3:6" ht="15" customHeight="1" x14ac:dyDescent="0.25">
      <c r="C667" s="129"/>
      <c r="D667" s="15"/>
      <c r="E667" s="13"/>
      <c r="F667" s="13"/>
    </row>
    <row r="668" spans="3:6" ht="15" customHeight="1" x14ac:dyDescent="0.25">
      <c r="C668" s="129"/>
      <c r="D668" s="15"/>
      <c r="E668" s="13"/>
      <c r="F668" s="13"/>
    </row>
    <row r="669" spans="3:6" ht="15" customHeight="1" x14ac:dyDescent="0.25">
      <c r="C669" s="129"/>
      <c r="D669" s="15"/>
      <c r="E669" s="13"/>
      <c r="F669" s="13"/>
    </row>
    <row r="670" spans="3:6" ht="15" customHeight="1" x14ac:dyDescent="0.25">
      <c r="C670" s="129"/>
      <c r="D670" s="15"/>
      <c r="E670" s="13"/>
      <c r="F670" s="13"/>
    </row>
    <row r="671" spans="3:6" ht="15" customHeight="1" x14ac:dyDescent="0.25">
      <c r="C671" s="129"/>
      <c r="D671" s="15"/>
      <c r="E671" s="13"/>
      <c r="F671" s="13"/>
    </row>
    <row r="672" spans="3:6" ht="15" customHeight="1" x14ac:dyDescent="0.25">
      <c r="C672" s="129"/>
      <c r="D672" s="15"/>
      <c r="E672" s="13"/>
      <c r="F672" s="13"/>
    </row>
    <row r="673" spans="3:6" ht="15" customHeight="1" x14ac:dyDescent="0.25">
      <c r="C673" s="129"/>
      <c r="D673" s="15"/>
      <c r="E673" s="13"/>
      <c r="F673" s="13"/>
    </row>
    <row r="674" spans="3:6" ht="15" customHeight="1" x14ac:dyDescent="0.25">
      <c r="C674" s="129"/>
      <c r="D674" s="15"/>
      <c r="E674" s="13"/>
      <c r="F674" s="13"/>
    </row>
    <row r="675" spans="3:6" ht="15" customHeight="1" x14ac:dyDescent="0.25">
      <c r="C675" s="129"/>
      <c r="D675" s="15"/>
      <c r="E675" s="13"/>
      <c r="F675" s="13"/>
    </row>
    <row r="676" spans="3:6" ht="15" customHeight="1" x14ac:dyDescent="0.25">
      <c r="C676" s="129"/>
      <c r="D676" s="15"/>
      <c r="E676" s="13"/>
      <c r="F676" s="13"/>
    </row>
    <row r="677" spans="3:6" ht="15" customHeight="1" x14ac:dyDescent="0.25">
      <c r="C677" s="129"/>
      <c r="D677" s="15"/>
      <c r="E677" s="13"/>
      <c r="F677" s="13"/>
    </row>
    <row r="678" spans="3:6" ht="15" customHeight="1" x14ac:dyDescent="0.25">
      <c r="C678" s="129"/>
      <c r="D678" s="15"/>
      <c r="E678" s="13"/>
      <c r="F678" s="13"/>
    </row>
    <row r="679" spans="3:6" ht="15" customHeight="1" x14ac:dyDescent="0.25">
      <c r="C679" s="129"/>
      <c r="D679" s="15"/>
      <c r="E679" s="13"/>
      <c r="F679" s="13"/>
    </row>
    <row r="680" spans="3:6" ht="15" customHeight="1" x14ac:dyDescent="0.25">
      <c r="C680" s="129"/>
      <c r="D680" s="15"/>
      <c r="E680" s="13"/>
      <c r="F680" s="13"/>
    </row>
    <row r="681" spans="3:6" ht="15" customHeight="1" x14ac:dyDescent="0.25">
      <c r="C681" s="129"/>
      <c r="D681" s="15"/>
      <c r="E681" s="13"/>
      <c r="F681" s="13"/>
    </row>
    <row r="682" spans="3:6" ht="15" customHeight="1" x14ac:dyDescent="0.25">
      <c r="C682" s="129"/>
      <c r="D682" s="15"/>
      <c r="E682" s="13"/>
      <c r="F682" s="13"/>
    </row>
    <row r="683" spans="3:6" ht="15" customHeight="1" x14ac:dyDescent="0.25">
      <c r="C683" s="129"/>
      <c r="D683" s="15"/>
      <c r="E683" s="13"/>
      <c r="F683" s="13"/>
    </row>
    <row r="684" spans="3:6" ht="15" customHeight="1" x14ac:dyDescent="0.25">
      <c r="C684" s="129"/>
      <c r="D684" s="15"/>
      <c r="E684" s="13"/>
      <c r="F684" s="13"/>
    </row>
    <row r="685" spans="3:6" ht="15" customHeight="1" x14ac:dyDescent="0.25">
      <c r="C685" s="129"/>
      <c r="D685" s="15"/>
      <c r="E685" s="13"/>
      <c r="F685" s="13"/>
    </row>
    <row r="686" spans="3:6" ht="15" customHeight="1" x14ac:dyDescent="0.25">
      <c r="C686" s="129"/>
      <c r="D686" s="15"/>
      <c r="E686" s="13"/>
      <c r="F686" s="13"/>
    </row>
    <row r="687" spans="3:6" ht="15" customHeight="1" x14ac:dyDescent="0.25">
      <c r="C687" s="129"/>
      <c r="D687" s="15"/>
      <c r="E687" s="13"/>
      <c r="F687" s="13"/>
    </row>
    <row r="688" spans="3:6" ht="15" customHeight="1" x14ac:dyDescent="0.25">
      <c r="C688" s="129"/>
      <c r="D688" s="15"/>
      <c r="E688" s="13"/>
      <c r="F688" s="13"/>
    </row>
    <row r="689" spans="3:6" ht="15" customHeight="1" x14ac:dyDescent="0.25">
      <c r="C689" s="129"/>
      <c r="D689" s="15"/>
      <c r="E689" s="13"/>
      <c r="F689" s="13"/>
    </row>
    <row r="690" spans="3:6" ht="15" customHeight="1" x14ac:dyDescent="0.25">
      <c r="C690" s="129"/>
      <c r="D690" s="15"/>
      <c r="E690" s="13"/>
      <c r="F690" s="13"/>
    </row>
    <row r="691" spans="3:6" ht="15" customHeight="1" x14ac:dyDescent="0.25">
      <c r="C691" s="129"/>
      <c r="D691" s="15"/>
      <c r="E691" s="13"/>
      <c r="F691" s="13"/>
    </row>
    <row r="692" spans="3:6" ht="15" customHeight="1" x14ac:dyDescent="0.25">
      <c r="C692" s="129"/>
      <c r="D692" s="15"/>
      <c r="E692" s="13"/>
      <c r="F692" s="13"/>
    </row>
    <row r="693" spans="3:6" ht="15" customHeight="1" x14ac:dyDescent="0.25">
      <c r="C693" s="129"/>
      <c r="D693" s="15"/>
      <c r="E693" s="13"/>
      <c r="F693" s="13"/>
    </row>
    <row r="694" spans="3:6" ht="15" customHeight="1" x14ac:dyDescent="0.25">
      <c r="C694" s="129"/>
      <c r="D694" s="15"/>
      <c r="E694" s="13"/>
      <c r="F694" s="13"/>
    </row>
    <row r="695" spans="3:6" ht="15" customHeight="1" x14ac:dyDescent="0.25">
      <c r="C695" s="129"/>
      <c r="D695" s="15"/>
      <c r="E695" s="13"/>
      <c r="F695" s="13"/>
    </row>
    <row r="696" spans="3:6" ht="15" customHeight="1" x14ac:dyDescent="0.25">
      <c r="C696" s="129"/>
      <c r="D696" s="15"/>
      <c r="E696" s="13"/>
      <c r="F696" s="13"/>
    </row>
    <row r="697" spans="3:6" ht="15" customHeight="1" x14ac:dyDescent="0.25">
      <c r="C697" s="129"/>
      <c r="D697" s="15"/>
      <c r="E697" s="13"/>
      <c r="F697" s="13"/>
    </row>
    <row r="698" spans="3:6" ht="15" customHeight="1" x14ac:dyDescent="0.25">
      <c r="C698" s="129"/>
      <c r="D698" s="15"/>
      <c r="E698" s="13"/>
      <c r="F698" s="13"/>
    </row>
    <row r="699" spans="3:6" ht="15" customHeight="1" x14ac:dyDescent="0.25">
      <c r="C699" s="129"/>
      <c r="D699" s="15"/>
      <c r="E699" s="13"/>
      <c r="F699" s="13"/>
    </row>
    <row r="700" spans="3:6" ht="15" customHeight="1" x14ac:dyDescent="0.25">
      <c r="C700" s="129"/>
      <c r="D700" s="15"/>
      <c r="E700" s="13"/>
      <c r="F700" s="13"/>
    </row>
    <row r="701" spans="3:6" ht="15" customHeight="1" x14ac:dyDescent="0.25">
      <c r="C701" s="129"/>
      <c r="D701" s="15"/>
      <c r="E701" s="13"/>
      <c r="F701" s="13"/>
    </row>
    <row r="702" spans="3:6" ht="15" customHeight="1" x14ac:dyDescent="0.25">
      <c r="C702" s="129"/>
      <c r="D702" s="15"/>
      <c r="E702" s="13"/>
      <c r="F702" s="13"/>
    </row>
    <row r="703" spans="3:6" ht="15" customHeight="1" x14ac:dyDescent="0.25">
      <c r="C703" s="129"/>
      <c r="D703" s="15"/>
      <c r="E703" s="13"/>
      <c r="F703" s="13"/>
    </row>
    <row r="704" spans="3:6" ht="15" customHeight="1" x14ac:dyDescent="0.25">
      <c r="C704" s="129"/>
      <c r="D704" s="15"/>
      <c r="E704" s="13"/>
      <c r="F704" s="13"/>
    </row>
    <row r="705" spans="3:6" ht="15" customHeight="1" x14ac:dyDescent="0.25">
      <c r="C705" s="129"/>
      <c r="D705" s="15"/>
      <c r="E705" s="13"/>
      <c r="F705" s="13"/>
    </row>
    <row r="706" spans="3:6" ht="15" customHeight="1" x14ac:dyDescent="0.25">
      <c r="C706" s="129"/>
      <c r="D706" s="15"/>
      <c r="E706" s="13"/>
      <c r="F706" s="13"/>
    </row>
    <row r="707" spans="3:6" ht="15" customHeight="1" x14ac:dyDescent="0.25">
      <c r="C707" s="129"/>
      <c r="D707" s="15"/>
      <c r="E707" s="13"/>
      <c r="F707" s="13"/>
    </row>
    <row r="708" spans="3:6" ht="15" customHeight="1" x14ac:dyDescent="0.25">
      <c r="C708" s="129"/>
      <c r="D708" s="15"/>
      <c r="E708" s="13"/>
      <c r="F708" s="13"/>
    </row>
    <row r="709" spans="3:6" ht="15" customHeight="1" x14ac:dyDescent="0.25">
      <c r="C709" s="129"/>
      <c r="D709" s="15"/>
      <c r="E709" s="13"/>
      <c r="F709" s="13"/>
    </row>
    <row r="710" spans="3:6" ht="15" customHeight="1" x14ac:dyDescent="0.25">
      <c r="C710" s="129"/>
      <c r="D710" s="15"/>
      <c r="E710" s="13"/>
      <c r="F710" s="13"/>
    </row>
    <row r="711" spans="3:6" ht="15" customHeight="1" x14ac:dyDescent="0.25">
      <c r="C711" s="129"/>
      <c r="D711" s="15"/>
      <c r="E711" s="13"/>
      <c r="F711" s="13"/>
    </row>
    <row r="712" spans="3:6" ht="15" customHeight="1" x14ac:dyDescent="0.25">
      <c r="C712" s="129"/>
      <c r="D712" s="15"/>
      <c r="E712" s="13"/>
      <c r="F712" s="13"/>
    </row>
    <row r="713" spans="3:6" ht="15" customHeight="1" x14ac:dyDescent="0.25">
      <c r="C713" s="129"/>
      <c r="D713" s="15"/>
      <c r="E713" s="13"/>
      <c r="F713" s="13"/>
    </row>
    <row r="714" spans="3:6" ht="15" customHeight="1" x14ac:dyDescent="0.25">
      <c r="C714" s="129"/>
      <c r="D714" s="15"/>
      <c r="E714" s="13"/>
      <c r="F714" s="13"/>
    </row>
    <row r="715" spans="3:6" ht="15" customHeight="1" x14ac:dyDescent="0.25">
      <c r="C715" s="129"/>
      <c r="D715" s="15"/>
      <c r="E715" s="13"/>
      <c r="F715" s="13"/>
    </row>
    <row r="716" spans="3:6" ht="15" customHeight="1" x14ac:dyDescent="0.25">
      <c r="C716" s="129"/>
      <c r="D716" s="15"/>
      <c r="E716" s="13"/>
      <c r="F716" s="13"/>
    </row>
    <row r="717" spans="3:6" ht="15" customHeight="1" x14ac:dyDescent="0.25">
      <c r="C717" s="129"/>
      <c r="D717" s="15"/>
      <c r="E717" s="13"/>
      <c r="F717" s="13"/>
    </row>
    <row r="718" spans="3:6" ht="15" customHeight="1" x14ac:dyDescent="0.25">
      <c r="C718" s="129"/>
      <c r="D718" s="15"/>
      <c r="E718" s="13"/>
      <c r="F718" s="13"/>
    </row>
    <row r="719" spans="3:6" ht="15" customHeight="1" x14ac:dyDescent="0.25">
      <c r="C719" s="129"/>
      <c r="D719" s="15"/>
      <c r="E719" s="13"/>
      <c r="F719" s="13"/>
    </row>
    <row r="720" spans="3:6" ht="15" customHeight="1" x14ac:dyDescent="0.25">
      <c r="C720" s="129"/>
      <c r="D720" s="15"/>
      <c r="E720" s="13"/>
      <c r="F720" s="13"/>
    </row>
    <row r="721" spans="3:6" ht="15" customHeight="1" x14ac:dyDescent="0.25">
      <c r="C721" s="129"/>
      <c r="D721" s="15"/>
      <c r="E721" s="13"/>
      <c r="F721" s="13"/>
    </row>
    <row r="722" spans="3:6" ht="15" customHeight="1" x14ac:dyDescent="0.25">
      <c r="C722" s="129"/>
      <c r="D722" s="15"/>
      <c r="E722" s="13"/>
      <c r="F722" s="13"/>
    </row>
    <row r="723" spans="3:6" ht="15" customHeight="1" x14ac:dyDescent="0.25">
      <c r="C723" s="129"/>
      <c r="D723" s="15"/>
      <c r="E723" s="13"/>
      <c r="F723" s="13"/>
    </row>
    <row r="724" spans="3:6" ht="15" customHeight="1" x14ac:dyDescent="0.25">
      <c r="C724" s="129"/>
      <c r="D724" s="15"/>
      <c r="E724" s="13"/>
      <c r="F724" s="13"/>
    </row>
    <row r="725" spans="3:6" ht="15" customHeight="1" x14ac:dyDescent="0.25">
      <c r="C725" s="129"/>
      <c r="D725" s="15"/>
      <c r="E725" s="13"/>
      <c r="F725" s="13"/>
    </row>
    <row r="726" spans="3:6" ht="15" customHeight="1" x14ac:dyDescent="0.25">
      <c r="C726" s="129"/>
      <c r="D726" s="15"/>
      <c r="E726" s="13"/>
      <c r="F726" s="13"/>
    </row>
    <row r="727" spans="3:6" ht="15" customHeight="1" x14ac:dyDescent="0.25">
      <c r="C727" s="129"/>
      <c r="D727" s="15"/>
      <c r="E727" s="13"/>
      <c r="F727" s="13"/>
    </row>
    <row r="728" spans="3:6" ht="15" customHeight="1" x14ac:dyDescent="0.25">
      <c r="C728" s="129"/>
      <c r="D728" s="15"/>
      <c r="E728" s="13"/>
      <c r="F728" s="13"/>
    </row>
    <row r="729" spans="3:6" ht="15" customHeight="1" x14ac:dyDescent="0.25">
      <c r="C729" s="129"/>
      <c r="D729" s="15"/>
      <c r="E729" s="13"/>
      <c r="F729" s="13"/>
    </row>
    <row r="730" spans="3:6" ht="15" customHeight="1" x14ac:dyDescent="0.25">
      <c r="C730" s="129"/>
      <c r="D730" s="15"/>
      <c r="E730" s="13"/>
      <c r="F730" s="13"/>
    </row>
    <row r="731" spans="3:6" ht="15" customHeight="1" x14ac:dyDescent="0.25">
      <c r="C731" s="129"/>
      <c r="D731" s="15"/>
      <c r="E731" s="13"/>
      <c r="F731" s="13"/>
    </row>
    <row r="732" spans="3:6" ht="15" customHeight="1" x14ac:dyDescent="0.25">
      <c r="C732" s="129"/>
      <c r="D732" s="15"/>
      <c r="E732" s="13"/>
      <c r="F732" s="13"/>
    </row>
    <row r="733" spans="3:6" ht="15" customHeight="1" x14ac:dyDescent="0.25">
      <c r="C733" s="129"/>
      <c r="D733" s="15"/>
      <c r="E733" s="13"/>
      <c r="F733" s="13"/>
    </row>
    <row r="734" spans="3:6" ht="15" customHeight="1" x14ac:dyDescent="0.25">
      <c r="C734" s="129"/>
      <c r="D734" s="15"/>
      <c r="E734" s="13"/>
      <c r="F734" s="13"/>
    </row>
    <row r="735" spans="3:6" ht="15" customHeight="1" x14ac:dyDescent="0.25">
      <c r="C735" s="129"/>
      <c r="D735" s="15"/>
      <c r="E735" s="13"/>
      <c r="F735" s="13"/>
    </row>
    <row r="736" spans="3:6" ht="15" customHeight="1" x14ac:dyDescent="0.25">
      <c r="C736" s="129"/>
      <c r="D736" s="15"/>
      <c r="E736" s="13"/>
      <c r="F736" s="13"/>
    </row>
    <row r="737" spans="3:6" ht="15" customHeight="1" x14ac:dyDescent="0.25">
      <c r="C737" s="129"/>
      <c r="D737" s="15"/>
      <c r="E737" s="13"/>
      <c r="F737" s="13"/>
    </row>
    <row r="738" spans="3:6" ht="15" customHeight="1" x14ac:dyDescent="0.25">
      <c r="C738" s="129"/>
      <c r="D738" s="15"/>
      <c r="E738" s="13"/>
      <c r="F738" s="13"/>
    </row>
    <row r="739" spans="3:6" ht="15" customHeight="1" x14ac:dyDescent="0.25">
      <c r="C739" s="129"/>
      <c r="D739" s="15"/>
      <c r="E739" s="13"/>
      <c r="F739" s="13"/>
    </row>
    <row r="740" spans="3:6" ht="15" customHeight="1" x14ac:dyDescent="0.25">
      <c r="C740" s="129"/>
      <c r="D740" s="15"/>
      <c r="E740" s="13"/>
      <c r="F740" s="13"/>
    </row>
    <row r="741" spans="3:6" ht="15" customHeight="1" x14ac:dyDescent="0.25">
      <c r="C741" s="129"/>
      <c r="D741" s="15"/>
      <c r="E741" s="13"/>
      <c r="F741" s="13"/>
    </row>
    <row r="742" spans="3:6" ht="15" customHeight="1" x14ac:dyDescent="0.25">
      <c r="C742" s="129"/>
      <c r="D742" s="15"/>
      <c r="E742" s="13"/>
      <c r="F742" s="13"/>
    </row>
    <row r="743" spans="3:6" ht="15" customHeight="1" x14ac:dyDescent="0.25">
      <c r="C743" s="129"/>
      <c r="D743" s="15"/>
      <c r="E743" s="13"/>
      <c r="F743" s="13"/>
    </row>
    <row r="744" spans="3:6" ht="15" customHeight="1" x14ac:dyDescent="0.25">
      <c r="C744" s="129"/>
      <c r="D744" s="15"/>
      <c r="E744" s="13"/>
      <c r="F744" s="13"/>
    </row>
    <row r="745" spans="3:6" ht="15" customHeight="1" x14ac:dyDescent="0.25">
      <c r="C745" s="129"/>
      <c r="D745" s="15"/>
      <c r="E745" s="13"/>
      <c r="F745" s="13"/>
    </row>
    <row r="746" spans="3:6" ht="15" customHeight="1" x14ac:dyDescent="0.25">
      <c r="C746" s="129"/>
      <c r="D746" s="15"/>
      <c r="E746" s="13"/>
      <c r="F746" s="13"/>
    </row>
    <row r="747" spans="3:6" ht="15" customHeight="1" x14ac:dyDescent="0.25">
      <c r="C747" s="129"/>
      <c r="D747" s="15"/>
      <c r="E747" s="13"/>
      <c r="F747" s="13"/>
    </row>
    <row r="748" spans="3:6" ht="15" customHeight="1" x14ac:dyDescent="0.25">
      <c r="C748" s="129"/>
      <c r="D748" s="15"/>
      <c r="E748" s="13"/>
      <c r="F748" s="13"/>
    </row>
    <row r="749" spans="3:6" ht="15" customHeight="1" x14ac:dyDescent="0.25">
      <c r="C749" s="129"/>
      <c r="D749" s="15"/>
      <c r="E749" s="13"/>
      <c r="F749" s="13"/>
    </row>
    <row r="750" spans="3:6" ht="15" customHeight="1" x14ac:dyDescent="0.25">
      <c r="C750" s="129"/>
      <c r="D750" s="15"/>
      <c r="E750" s="13"/>
      <c r="F750" s="13"/>
    </row>
    <row r="751" spans="3:6" ht="15" customHeight="1" x14ac:dyDescent="0.25">
      <c r="C751" s="129"/>
      <c r="D751" s="15"/>
      <c r="E751" s="13"/>
      <c r="F751" s="13"/>
    </row>
    <row r="752" spans="3:6" ht="15" customHeight="1" x14ac:dyDescent="0.25">
      <c r="C752" s="129"/>
      <c r="D752" s="15"/>
      <c r="E752" s="13"/>
      <c r="F752" s="13"/>
    </row>
    <row r="753" spans="3:6" ht="15" customHeight="1" x14ac:dyDescent="0.25">
      <c r="C753" s="129"/>
      <c r="D753" s="15"/>
      <c r="E753" s="13"/>
      <c r="F753" s="13"/>
    </row>
    <row r="754" spans="3:6" ht="15" customHeight="1" x14ac:dyDescent="0.25">
      <c r="C754" s="129"/>
      <c r="D754" s="15"/>
      <c r="E754" s="13"/>
      <c r="F754" s="13"/>
    </row>
    <row r="755" spans="3:6" ht="15" customHeight="1" x14ac:dyDescent="0.25">
      <c r="C755" s="129"/>
      <c r="D755" s="15"/>
      <c r="E755" s="13"/>
      <c r="F755" s="13"/>
    </row>
    <row r="756" spans="3:6" ht="15" customHeight="1" x14ac:dyDescent="0.25">
      <c r="C756" s="129"/>
      <c r="D756" s="15"/>
      <c r="E756" s="13"/>
      <c r="F756" s="13"/>
    </row>
    <row r="757" spans="3:6" ht="15" customHeight="1" x14ac:dyDescent="0.25">
      <c r="C757" s="129"/>
      <c r="D757" s="15"/>
      <c r="E757" s="13"/>
      <c r="F757" s="13"/>
    </row>
    <row r="758" spans="3:6" ht="15" customHeight="1" x14ac:dyDescent="0.25">
      <c r="C758" s="129"/>
      <c r="D758" s="15"/>
      <c r="E758" s="13"/>
      <c r="F758" s="13"/>
    </row>
    <row r="759" spans="3:6" ht="15" customHeight="1" x14ac:dyDescent="0.25">
      <c r="C759" s="129"/>
      <c r="D759" s="15"/>
      <c r="E759" s="13"/>
      <c r="F759" s="13"/>
    </row>
    <row r="760" spans="3:6" ht="15" customHeight="1" x14ac:dyDescent="0.25">
      <c r="C760" s="129"/>
      <c r="D760" s="15"/>
      <c r="E760" s="13"/>
      <c r="F760" s="13"/>
    </row>
    <row r="761" spans="3:6" ht="15" customHeight="1" x14ac:dyDescent="0.25">
      <c r="C761" s="129"/>
      <c r="D761" s="15"/>
      <c r="E761" s="13"/>
      <c r="F761" s="13"/>
    </row>
    <row r="762" spans="3:6" ht="15" customHeight="1" x14ac:dyDescent="0.25">
      <c r="C762" s="129"/>
      <c r="D762" s="15"/>
      <c r="E762" s="13"/>
      <c r="F762" s="13"/>
    </row>
    <row r="763" spans="3:6" ht="15" customHeight="1" x14ac:dyDescent="0.25">
      <c r="C763" s="129"/>
      <c r="D763" s="15"/>
      <c r="E763" s="13"/>
      <c r="F763" s="13"/>
    </row>
    <row r="764" spans="3:6" ht="15" customHeight="1" x14ac:dyDescent="0.25">
      <c r="C764" s="129"/>
      <c r="D764" s="15"/>
      <c r="E764" s="13"/>
      <c r="F764" s="13"/>
    </row>
    <row r="765" spans="3:6" ht="15" customHeight="1" x14ac:dyDescent="0.25">
      <c r="C765" s="129"/>
      <c r="D765" s="15"/>
      <c r="E765" s="13"/>
      <c r="F765" s="13"/>
    </row>
    <row r="766" spans="3:6" ht="15" customHeight="1" x14ac:dyDescent="0.25">
      <c r="C766" s="129"/>
      <c r="D766" s="15"/>
      <c r="E766" s="13"/>
      <c r="F766" s="13"/>
    </row>
    <row r="767" spans="3:6" ht="15" customHeight="1" x14ac:dyDescent="0.25">
      <c r="C767" s="129"/>
      <c r="D767" s="15"/>
      <c r="E767" s="13"/>
      <c r="F767" s="13"/>
    </row>
    <row r="768" spans="3:6" ht="15" customHeight="1" x14ac:dyDescent="0.25">
      <c r="C768" s="129"/>
      <c r="D768" s="15"/>
      <c r="E768" s="13"/>
      <c r="F768" s="13"/>
    </row>
    <row r="769" spans="3:6" ht="15" customHeight="1" x14ac:dyDescent="0.25">
      <c r="C769" s="129"/>
      <c r="D769" s="15"/>
      <c r="E769" s="13"/>
      <c r="F769" s="13"/>
    </row>
    <row r="770" spans="3:6" ht="15" customHeight="1" x14ac:dyDescent="0.25">
      <c r="C770" s="129"/>
      <c r="D770" s="15"/>
      <c r="E770" s="13"/>
      <c r="F770" s="13"/>
    </row>
    <row r="771" spans="3:6" ht="15" customHeight="1" x14ac:dyDescent="0.25">
      <c r="C771" s="129"/>
      <c r="D771" s="15"/>
      <c r="E771" s="13"/>
      <c r="F771" s="13"/>
    </row>
    <row r="772" spans="3:6" ht="15" customHeight="1" x14ac:dyDescent="0.25">
      <c r="C772" s="129"/>
      <c r="D772" s="15"/>
      <c r="E772" s="13"/>
      <c r="F772" s="13"/>
    </row>
    <row r="773" spans="3:6" ht="15" customHeight="1" x14ac:dyDescent="0.25">
      <c r="C773" s="129"/>
      <c r="D773" s="15"/>
      <c r="E773" s="13"/>
      <c r="F773" s="13"/>
    </row>
    <row r="774" spans="3:6" ht="15" customHeight="1" x14ac:dyDescent="0.25">
      <c r="C774" s="129"/>
      <c r="D774" s="15"/>
      <c r="E774" s="13"/>
      <c r="F774" s="13"/>
    </row>
    <row r="775" spans="3:6" ht="15" customHeight="1" x14ac:dyDescent="0.25">
      <c r="C775" s="129"/>
      <c r="D775" s="15"/>
      <c r="E775" s="13"/>
      <c r="F775" s="13"/>
    </row>
    <row r="776" spans="3:6" ht="15" customHeight="1" x14ac:dyDescent="0.25">
      <c r="C776" s="129"/>
      <c r="D776" s="15"/>
      <c r="E776" s="13"/>
      <c r="F776" s="13"/>
    </row>
    <row r="777" spans="3:6" ht="15" customHeight="1" x14ac:dyDescent="0.25">
      <c r="C777" s="129"/>
      <c r="D777" s="15"/>
      <c r="E777" s="13"/>
      <c r="F777" s="13"/>
    </row>
    <row r="778" spans="3:6" ht="15" customHeight="1" x14ac:dyDescent="0.25">
      <c r="C778" s="129"/>
      <c r="D778" s="15"/>
      <c r="E778" s="13"/>
      <c r="F778" s="13"/>
    </row>
    <row r="779" spans="3:6" ht="15" customHeight="1" x14ac:dyDescent="0.25">
      <c r="C779" s="129"/>
      <c r="D779" s="15"/>
      <c r="E779" s="13"/>
      <c r="F779" s="13"/>
    </row>
    <row r="780" spans="3:6" ht="15" customHeight="1" x14ac:dyDescent="0.25">
      <c r="C780" s="129"/>
      <c r="D780" s="15"/>
      <c r="E780" s="13"/>
      <c r="F780" s="13"/>
    </row>
    <row r="781" spans="3:6" ht="15" customHeight="1" x14ac:dyDescent="0.25">
      <c r="C781" s="129"/>
      <c r="D781" s="15"/>
      <c r="E781" s="13"/>
      <c r="F781" s="13"/>
    </row>
    <row r="782" spans="3:6" ht="15" customHeight="1" x14ac:dyDescent="0.25">
      <c r="C782" s="129"/>
      <c r="D782" s="15"/>
      <c r="E782" s="13"/>
      <c r="F782" s="13"/>
    </row>
    <row r="783" spans="3:6" ht="15" customHeight="1" x14ac:dyDescent="0.25">
      <c r="C783" s="129"/>
      <c r="D783" s="15"/>
      <c r="E783" s="13"/>
      <c r="F783" s="13"/>
    </row>
    <row r="784" spans="3:6" ht="15" customHeight="1" x14ac:dyDescent="0.25">
      <c r="C784" s="129"/>
      <c r="D784" s="15"/>
      <c r="E784" s="13"/>
      <c r="F784" s="13"/>
    </row>
    <row r="785" spans="3:6" ht="15" customHeight="1" x14ac:dyDescent="0.25">
      <c r="C785" s="129"/>
      <c r="D785" s="15"/>
      <c r="E785" s="13"/>
      <c r="F785" s="13"/>
    </row>
    <row r="786" spans="3:6" ht="15" customHeight="1" x14ac:dyDescent="0.25">
      <c r="C786" s="129"/>
      <c r="D786" s="15"/>
      <c r="E786" s="13"/>
      <c r="F786" s="13"/>
    </row>
    <row r="787" spans="3:6" ht="15" customHeight="1" x14ac:dyDescent="0.25">
      <c r="C787" s="129"/>
      <c r="D787" s="15"/>
      <c r="E787" s="13"/>
      <c r="F787" s="13"/>
    </row>
    <row r="788" spans="3:6" ht="15" customHeight="1" x14ac:dyDescent="0.25">
      <c r="C788" s="129"/>
      <c r="D788" s="15"/>
      <c r="E788" s="13"/>
      <c r="F788" s="13"/>
    </row>
    <row r="789" spans="3:6" ht="15" customHeight="1" x14ac:dyDescent="0.25">
      <c r="C789" s="129"/>
      <c r="D789" s="15"/>
      <c r="E789" s="13"/>
      <c r="F789" s="13"/>
    </row>
    <row r="790" spans="3:6" ht="15" customHeight="1" x14ac:dyDescent="0.25">
      <c r="C790" s="129"/>
      <c r="D790" s="15"/>
      <c r="E790" s="13"/>
      <c r="F790" s="13"/>
    </row>
    <row r="791" spans="3:6" ht="15" customHeight="1" x14ac:dyDescent="0.25">
      <c r="C791" s="129"/>
      <c r="D791" s="15"/>
      <c r="E791" s="13"/>
      <c r="F791" s="13"/>
    </row>
    <row r="792" spans="3:6" ht="15" customHeight="1" x14ac:dyDescent="0.25">
      <c r="C792" s="129"/>
      <c r="D792" s="15"/>
      <c r="E792" s="13"/>
      <c r="F792" s="13"/>
    </row>
    <row r="793" spans="3:6" ht="15" customHeight="1" x14ac:dyDescent="0.25">
      <c r="C793" s="129"/>
      <c r="D793" s="15"/>
      <c r="E793" s="13"/>
      <c r="F793" s="13"/>
    </row>
    <row r="794" spans="3:6" ht="15" customHeight="1" x14ac:dyDescent="0.25">
      <c r="C794" s="129"/>
      <c r="D794" s="15"/>
      <c r="E794" s="13"/>
      <c r="F794" s="13"/>
    </row>
    <row r="795" spans="3:6" ht="15" customHeight="1" x14ac:dyDescent="0.25">
      <c r="C795" s="129"/>
      <c r="D795" s="15"/>
      <c r="E795" s="13"/>
      <c r="F795" s="13"/>
    </row>
    <row r="796" spans="3:6" ht="15" customHeight="1" x14ac:dyDescent="0.25">
      <c r="C796" s="129"/>
      <c r="D796" s="15"/>
      <c r="E796" s="13"/>
      <c r="F796" s="13"/>
    </row>
    <row r="797" spans="3:6" ht="15" customHeight="1" x14ac:dyDescent="0.25">
      <c r="C797" s="129"/>
      <c r="D797" s="15"/>
      <c r="E797" s="13"/>
      <c r="F797" s="13"/>
    </row>
    <row r="798" spans="3:6" ht="15" customHeight="1" x14ac:dyDescent="0.25">
      <c r="C798" s="129"/>
      <c r="D798" s="15"/>
      <c r="E798" s="13"/>
      <c r="F798" s="13"/>
    </row>
    <row r="799" spans="3:6" ht="15" customHeight="1" x14ac:dyDescent="0.25">
      <c r="C799" s="129"/>
      <c r="D799" s="15"/>
      <c r="E799" s="13"/>
      <c r="F799" s="13"/>
    </row>
    <row r="800" spans="3:6" ht="15" customHeight="1" x14ac:dyDescent="0.25">
      <c r="C800" s="129"/>
      <c r="D800" s="15"/>
      <c r="E800" s="13"/>
      <c r="F800" s="13"/>
    </row>
    <row r="801" spans="3:6" ht="15" customHeight="1" x14ac:dyDescent="0.25">
      <c r="C801" s="129"/>
      <c r="D801" s="15"/>
      <c r="E801" s="13"/>
      <c r="F801" s="13"/>
    </row>
    <row r="802" spans="3:6" ht="15" customHeight="1" x14ac:dyDescent="0.25">
      <c r="C802" s="129"/>
      <c r="D802" s="15"/>
      <c r="E802" s="13"/>
      <c r="F802" s="13"/>
    </row>
    <row r="803" spans="3:6" ht="15" customHeight="1" x14ac:dyDescent="0.25">
      <c r="C803" s="129"/>
      <c r="D803" s="15"/>
      <c r="E803" s="13"/>
      <c r="F803" s="13"/>
    </row>
    <row r="804" spans="3:6" ht="15" customHeight="1" x14ac:dyDescent="0.25">
      <c r="C804" s="129"/>
      <c r="D804" s="15"/>
      <c r="E804" s="13"/>
      <c r="F804" s="13"/>
    </row>
    <row r="805" spans="3:6" ht="15" customHeight="1" x14ac:dyDescent="0.25">
      <c r="C805" s="129"/>
      <c r="D805" s="15"/>
      <c r="E805" s="13"/>
      <c r="F805" s="13"/>
    </row>
    <row r="806" spans="3:6" ht="15" customHeight="1" x14ac:dyDescent="0.25">
      <c r="C806" s="129"/>
      <c r="D806" s="15"/>
      <c r="E806" s="13"/>
      <c r="F806" s="13"/>
    </row>
    <row r="807" spans="3:6" ht="15" customHeight="1" x14ac:dyDescent="0.25">
      <c r="C807" s="129"/>
      <c r="D807" s="15"/>
      <c r="E807" s="13"/>
      <c r="F807" s="13"/>
    </row>
    <row r="808" spans="3:6" ht="15" customHeight="1" x14ac:dyDescent="0.25">
      <c r="C808" s="129"/>
      <c r="D808" s="15"/>
      <c r="E808" s="13"/>
      <c r="F808" s="13"/>
    </row>
    <row r="809" spans="3:6" ht="15" customHeight="1" x14ac:dyDescent="0.25">
      <c r="C809" s="129"/>
      <c r="D809" s="15"/>
      <c r="E809" s="13"/>
      <c r="F809" s="13"/>
    </row>
    <row r="810" spans="3:6" ht="15" customHeight="1" x14ac:dyDescent="0.25">
      <c r="C810" s="129"/>
      <c r="D810" s="15"/>
      <c r="E810" s="13"/>
      <c r="F810" s="13"/>
    </row>
    <row r="811" spans="3:6" ht="15" customHeight="1" x14ac:dyDescent="0.25">
      <c r="C811" s="129"/>
      <c r="D811" s="15"/>
      <c r="E811" s="13"/>
      <c r="F811" s="13"/>
    </row>
    <row r="812" spans="3:6" ht="15" customHeight="1" x14ac:dyDescent="0.25">
      <c r="C812" s="129"/>
      <c r="D812" s="15"/>
      <c r="E812" s="13"/>
      <c r="F812" s="13"/>
    </row>
    <row r="813" spans="3:6" ht="15" customHeight="1" x14ac:dyDescent="0.25">
      <c r="C813" s="129"/>
      <c r="D813" s="15"/>
      <c r="E813" s="13"/>
      <c r="F813" s="13"/>
    </row>
    <row r="814" spans="3:6" ht="15" customHeight="1" x14ac:dyDescent="0.25">
      <c r="C814" s="129"/>
      <c r="D814" s="15"/>
      <c r="E814" s="13"/>
      <c r="F814" s="13"/>
    </row>
    <row r="815" spans="3:6" ht="15" customHeight="1" x14ac:dyDescent="0.25">
      <c r="C815" s="129"/>
      <c r="D815" s="15"/>
      <c r="E815" s="13"/>
      <c r="F815" s="13"/>
    </row>
    <row r="816" spans="3:6" ht="15" customHeight="1" x14ac:dyDescent="0.25">
      <c r="C816" s="129"/>
      <c r="D816" s="15"/>
      <c r="E816" s="13"/>
      <c r="F816" s="13"/>
    </row>
    <row r="817" spans="3:6" ht="15" customHeight="1" x14ac:dyDescent="0.25">
      <c r="C817" s="129"/>
      <c r="D817" s="15"/>
      <c r="E817" s="13"/>
      <c r="F817" s="13"/>
    </row>
    <row r="818" spans="3:6" ht="15" customHeight="1" x14ac:dyDescent="0.25">
      <c r="C818" s="129"/>
      <c r="D818" s="15"/>
      <c r="E818" s="13"/>
      <c r="F818" s="13"/>
    </row>
    <row r="819" spans="3:6" ht="15" customHeight="1" x14ac:dyDescent="0.25">
      <c r="C819" s="129"/>
      <c r="D819" s="15"/>
      <c r="E819" s="13"/>
      <c r="F819" s="13"/>
    </row>
    <row r="820" spans="3:6" ht="15" customHeight="1" x14ac:dyDescent="0.25">
      <c r="C820" s="129"/>
      <c r="D820" s="15"/>
      <c r="E820" s="13"/>
      <c r="F820" s="13"/>
    </row>
    <row r="821" spans="3:6" ht="15" customHeight="1" x14ac:dyDescent="0.25">
      <c r="C821" s="129"/>
      <c r="D821" s="15"/>
      <c r="E821" s="13"/>
      <c r="F821" s="13"/>
    </row>
    <row r="822" spans="3:6" ht="15" customHeight="1" x14ac:dyDescent="0.25">
      <c r="C822" s="129"/>
      <c r="D822" s="15"/>
      <c r="E822" s="13"/>
      <c r="F822" s="13"/>
    </row>
    <row r="823" spans="3:6" ht="15" customHeight="1" x14ac:dyDescent="0.25">
      <c r="C823" s="129"/>
      <c r="D823" s="15"/>
      <c r="E823" s="13"/>
      <c r="F823" s="13"/>
    </row>
    <row r="824" spans="3:6" ht="15" customHeight="1" x14ac:dyDescent="0.25">
      <c r="C824" s="129"/>
      <c r="D824" s="15"/>
      <c r="E824" s="13"/>
      <c r="F824" s="13"/>
    </row>
    <row r="825" spans="3:6" ht="15" customHeight="1" x14ac:dyDescent="0.25">
      <c r="C825" s="129"/>
      <c r="D825" s="15"/>
      <c r="E825" s="13"/>
      <c r="F825" s="13"/>
    </row>
    <row r="826" spans="3:6" ht="15" customHeight="1" x14ac:dyDescent="0.25">
      <c r="C826" s="129"/>
      <c r="D826" s="15"/>
      <c r="E826" s="13"/>
      <c r="F826" s="13"/>
    </row>
    <row r="827" spans="3:6" ht="15" customHeight="1" x14ac:dyDescent="0.25">
      <c r="C827" s="129"/>
      <c r="D827" s="15"/>
      <c r="E827" s="13"/>
      <c r="F827" s="13"/>
    </row>
    <row r="828" spans="3:6" ht="15" customHeight="1" x14ac:dyDescent="0.25">
      <c r="C828" s="129"/>
      <c r="D828" s="15"/>
      <c r="E828" s="13"/>
      <c r="F828" s="13"/>
    </row>
    <row r="829" spans="3:6" ht="15" customHeight="1" x14ac:dyDescent="0.25">
      <c r="C829" s="129"/>
      <c r="D829" s="15"/>
      <c r="E829" s="13"/>
      <c r="F829" s="13"/>
    </row>
    <row r="830" spans="3:6" ht="15" customHeight="1" x14ac:dyDescent="0.25">
      <c r="C830" s="129"/>
      <c r="D830" s="15"/>
      <c r="E830" s="13"/>
      <c r="F830" s="13"/>
    </row>
    <row r="831" spans="3:6" ht="15" customHeight="1" x14ac:dyDescent="0.25">
      <c r="C831" s="129"/>
      <c r="D831" s="15"/>
      <c r="E831" s="13"/>
      <c r="F831" s="13"/>
    </row>
    <row r="832" spans="3:6" ht="15" customHeight="1" x14ac:dyDescent="0.25">
      <c r="C832" s="129"/>
      <c r="D832" s="15"/>
      <c r="E832" s="13"/>
      <c r="F832" s="13"/>
    </row>
    <row r="833" spans="3:6" ht="15" customHeight="1" x14ac:dyDescent="0.25">
      <c r="C833" s="129"/>
      <c r="D833" s="15"/>
      <c r="E833" s="13"/>
      <c r="F833" s="13"/>
    </row>
    <row r="834" spans="3:6" ht="15" customHeight="1" x14ac:dyDescent="0.25">
      <c r="C834" s="129"/>
      <c r="D834" s="15"/>
      <c r="E834" s="13"/>
      <c r="F834" s="13"/>
    </row>
    <row r="835" spans="3:6" ht="15" customHeight="1" x14ac:dyDescent="0.25">
      <c r="C835" s="129"/>
      <c r="D835" s="15"/>
      <c r="E835" s="13"/>
      <c r="F835" s="13"/>
    </row>
    <row r="836" spans="3:6" ht="15" customHeight="1" x14ac:dyDescent="0.25">
      <c r="C836" s="129"/>
      <c r="D836" s="15"/>
      <c r="E836" s="13"/>
      <c r="F836" s="13"/>
    </row>
    <row r="837" spans="3:6" ht="15" customHeight="1" x14ac:dyDescent="0.25">
      <c r="C837" s="129"/>
      <c r="D837" s="15"/>
      <c r="E837" s="13"/>
      <c r="F837" s="13"/>
    </row>
    <row r="838" spans="3:6" ht="15" customHeight="1" x14ac:dyDescent="0.25">
      <c r="C838" s="129"/>
      <c r="D838" s="15"/>
      <c r="E838" s="13"/>
      <c r="F838" s="13"/>
    </row>
    <row r="839" spans="3:6" ht="15" customHeight="1" x14ac:dyDescent="0.25">
      <c r="C839" s="129"/>
      <c r="D839" s="15"/>
      <c r="E839" s="13"/>
      <c r="F839" s="13"/>
    </row>
    <row r="840" spans="3:6" ht="15" customHeight="1" x14ac:dyDescent="0.25">
      <c r="C840" s="129"/>
      <c r="D840" s="15"/>
      <c r="E840" s="13"/>
      <c r="F840" s="13"/>
    </row>
    <row r="841" spans="3:6" ht="15" customHeight="1" x14ac:dyDescent="0.25">
      <c r="C841" s="129"/>
      <c r="D841" s="15"/>
      <c r="E841" s="13"/>
      <c r="F841" s="13"/>
    </row>
    <row r="842" spans="3:6" ht="15" customHeight="1" x14ac:dyDescent="0.25">
      <c r="C842" s="129"/>
      <c r="D842" s="15"/>
      <c r="E842" s="13"/>
      <c r="F842" s="13"/>
    </row>
    <row r="843" spans="3:6" ht="15" customHeight="1" x14ac:dyDescent="0.25">
      <c r="C843" s="129"/>
      <c r="D843" s="15"/>
      <c r="E843" s="13"/>
      <c r="F843" s="13"/>
    </row>
    <row r="844" spans="3:6" ht="15" customHeight="1" x14ac:dyDescent="0.25">
      <c r="C844" s="129"/>
      <c r="D844" s="15"/>
      <c r="E844" s="13"/>
      <c r="F844" s="13"/>
    </row>
    <row r="845" spans="3:6" ht="15" customHeight="1" x14ac:dyDescent="0.25">
      <c r="C845" s="129"/>
      <c r="D845" s="15"/>
      <c r="E845" s="13"/>
      <c r="F845" s="13"/>
    </row>
    <row r="846" spans="3:6" ht="15" customHeight="1" x14ac:dyDescent="0.25">
      <c r="C846" s="129"/>
      <c r="D846" s="15"/>
      <c r="E846" s="13"/>
      <c r="F846" s="13"/>
    </row>
    <row r="847" spans="3:6" ht="15" customHeight="1" x14ac:dyDescent="0.25">
      <c r="C847" s="129"/>
      <c r="D847" s="15"/>
      <c r="E847" s="13"/>
      <c r="F847" s="13"/>
    </row>
    <row r="848" spans="3:6" ht="15" customHeight="1" x14ac:dyDescent="0.25">
      <c r="C848" s="129"/>
      <c r="D848" s="15"/>
      <c r="E848" s="13"/>
      <c r="F848" s="13"/>
    </row>
    <row r="849" spans="3:6" ht="15" customHeight="1" x14ac:dyDescent="0.25">
      <c r="C849" s="129"/>
      <c r="D849" s="15"/>
      <c r="E849" s="13"/>
      <c r="F849" s="13"/>
    </row>
    <row r="850" spans="3:6" ht="15" customHeight="1" x14ac:dyDescent="0.25">
      <c r="C850" s="129"/>
      <c r="D850" s="15"/>
      <c r="E850" s="13"/>
      <c r="F850" s="13"/>
    </row>
    <row r="851" spans="3:6" ht="15" customHeight="1" x14ac:dyDescent="0.25">
      <c r="C851" s="129"/>
      <c r="D851" s="15"/>
      <c r="E851" s="13"/>
      <c r="F851" s="13"/>
    </row>
    <row r="852" spans="3:6" ht="15" customHeight="1" x14ac:dyDescent="0.25">
      <c r="C852" s="129"/>
      <c r="D852" s="15"/>
      <c r="E852" s="13"/>
      <c r="F852" s="13"/>
    </row>
    <row r="853" spans="3:6" ht="15" customHeight="1" x14ac:dyDescent="0.25">
      <c r="C853" s="129"/>
      <c r="D853" s="15"/>
      <c r="E853" s="13"/>
      <c r="F853" s="13"/>
    </row>
    <row r="854" spans="3:6" ht="15" customHeight="1" x14ac:dyDescent="0.25">
      <c r="C854" s="129"/>
      <c r="D854" s="15"/>
      <c r="E854" s="13"/>
      <c r="F854" s="13"/>
    </row>
    <row r="855" spans="3:6" ht="15" customHeight="1" x14ac:dyDescent="0.25">
      <c r="C855" s="129"/>
      <c r="D855" s="15"/>
      <c r="E855" s="13"/>
      <c r="F855" s="13"/>
    </row>
    <row r="856" spans="3:6" ht="15" customHeight="1" x14ac:dyDescent="0.25">
      <c r="C856" s="129"/>
      <c r="D856" s="15"/>
      <c r="E856" s="13"/>
      <c r="F856" s="13"/>
    </row>
    <row r="857" spans="3:6" ht="15" customHeight="1" x14ac:dyDescent="0.25">
      <c r="C857" s="129"/>
      <c r="D857" s="15"/>
      <c r="E857" s="13"/>
      <c r="F857" s="13"/>
    </row>
    <row r="858" spans="3:6" ht="15" customHeight="1" x14ac:dyDescent="0.25">
      <c r="C858" s="129"/>
      <c r="D858" s="15"/>
      <c r="E858" s="13"/>
      <c r="F858" s="13"/>
    </row>
    <row r="859" spans="3:6" ht="15" customHeight="1" x14ac:dyDescent="0.25">
      <c r="C859" s="129"/>
      <c r="D859" s="15"/>
      <c r="E859" s="13"/>
      <c r="F859" s="13"/>
    </row>
    <row r="860" spans="3:6" ht="15" customHeight="1" x14ac:dyDescent="0.25">
      <c r="C860" s="129"/>
      <c r="D860" s="15"/>
      <c r="E860" s="13"/>
      <c r="F860" s="13"/>
    </row>
    <row r="861" spans="3:6" ht="15" customHeight="1" x14ac:dyDescent="0.25">
      <c r="C861" s="129"/>
      <c r="D861" s="15"/>
      <c r="E861" s="13"/>
      <c r="F861" s="13"/>
    </row>
    <row r="862" spans="3:6" ht="15" customHeight="1" x14ac:dyDescent="0.25">
      <c r="C862" s="129"/>
      <c r="D862" s="15"/>
      <c r="E862" s="13"/>
      <c r="F862" s="13"/>
    </row>
    <row r="863" spans="3:6" ht="15" customHeight="1" x14ac:dyDescent="0.25">
      <c r="C863" s="129"/>
      <c r="D863" s="15"/>
      <c r="E863" s="13"/>
      <c r="F863" s="13"/>
    </row>
    <row r="864" spans="3:6" ht="15" customHeight="1" x14ac:dyDescent="0.25">
      <c r="C864" s="129"/>
      <c r="D864" s="15"/>
      <c r="E864" s="13"/>
      <c r="F864" s="13"/>
    </row>
    <row r="865" spans="3:6" ht="15" customHeight="1" x14ac:dyDescent="0.25">
      <c r="C865" s="129"/>
      <c r="D865" s="15"/>
      <c r="E865" s="13"/>
      <c r="F865" s="13"/>
    </row>
    <row r="866" spans="3:6" ht="15" customHeight="1" x14ac:dyDescent="0.25">
      <c r="C866" s="129"/>
      <c r="D866" s="15"/>
      <c r="E866" s="13"/>
      <c r="F866" s="13"/>
    </row>
    <row r="867" spans="3:6" ht="15" customHeight="1" x14ac:dyDescent="0.25">
      <c r="C867" s="129"/>
      <c r="D867" s="15"/>
      <c r="E867" s="13"/>
      <c r="F867" s="13"/>
    </row>
    <row r="868" spans="3:6" ht="15" customHeight="1" x14ac:dyDescent="0.25">
      <c r="C868" s="129"/>
      <c r="D868" s="15"/>
      <c r="E868" s="13"/>
      <c r="F868" s="13"/>
    </row>
    <row r="869" spans="3:6" ht="15" customHeight="1" x14ac:dyDescent="0.25">
      <c r="C869" s="129"/>
      <c r="D869" s="15"/>
      <c r="E869" s="13"/>
      <c r="F869" s="13"/>
    </row>
    <row r="870" spans="3:6" ht="15" customHeight="1" x14ac:dyDescent="0.25">
      <c r="C870" s="129"/>
      <c r="D870" s="15"/>
      <c r="E870" s="13"/>
      <c r="F870" s="13"/>
    </row>
    <row r="871" spans="3:6" ht="15" customHeight="1" x14ac:dyDescent="0.25">
      <c r="C871" s="129"/>
      <c r="D871" s="15"/>
      <c r="E871" s="13"/>
      <c r="F871" s="13"/>
    </row>
    <row r="872" spans="3:6" ht="15" customHeight="1" x14ac:dyDescent="0.25">
      <c r="C872" s="129"/>
      <c r="D872" s="15"/>
      <c r="E872" s="13"/>
      <c r="F872" s="13"/>
    </row>
    <row r="873" spans="3:6" ht="15" customHeight="1" x14ac:dyDescent="0.25">
      <c r="C873" s="129"/>
      <c r="D873" s="15"/>
      <c r="E873" s="13"/>
      <c r="F873" s="13"/>
    </row>
    <row r="874" spans="3:6" ht="15" customHeight="1" x14ac:dyDescent="0.25">
      <c r="C874" s="129"/>
      <c r="D874" s="15"/>
      <c r="E874" s="13"/>
      <c r="F874" s="13"/>
    </row>
    <row r="875" spans="3:6" ht="15" customHeight="1" x14ac:dyDescent="0.25">
      <c r="C875" s="129"/>
      <c r="D875" s="15"/>
      <c r="E875" s="13"/>
      <c r="F875" s="13"/>
    </row>
    <row r="876" spans="3:6" ht="15" customHeight="1" x14ac:dyDescent="0.25">
      <c r="C876" s="129"/>
      <c r="D876" s="15"/>
      <c r="E876" s="13"/>
      <c r="F876" s="13"/>
    </row>
    <row r="877" spans="3:6" ht="15" customHeight="1" x14ac:dyDescent="0.25">
      <c r="C877" s="129"/>
      <c r="D877" s="15"/>
      <c r="E877" s="13"/>
      <c r="F877" s="13"/>
    </row>
    <row r="878" spans="3:6" ht="15" customHeight="1" x14ac:dyDescent="0.25">
      <c r="C878" s="129"/>
      <c r="D878" s="15"/>
      <c r="E878" s="13"/>
      <c r="F878" s="13"/>
    </row>
    <row r="879" spans="3:6" ht="15" customHeight="1" x14ac:dyDescent="0.25">
      <c r="C879" s="129"/>
      <c r="D879" s="15"/>
      <c r="E879" s="13"/>
      <c r="F879" s="13"/>
    </row>
    <row r="880" spans="3:6" ht="15" customHeight="1" x14ac:dyDescent="0.25">
      <c r="C880" s="129"/>
      <c r="D880" s="15"/>
      <c r="E880" s="13"/>
      <c r="F880" s="13"/>
    </row>
    <row r="881" spans="3:6" ht="15" customHeight="1" x14ac:dyDescent="0.25">
      <c r="C881" s="129"/>
      <c r="D881" s="15"/>
      <c r="E881" s="13"/>
      <c r="F881" s="13"/>
    </row>
    <row r="882" spans="3:6" ht="15" customHeight="1" x14ac:dyDescent="0.25">
      <c r="C882" s="129"/>
      <c r="D882" s="15"/>
      <c r="E882" s="13"/>
      <c r="F882" s="13"/>
    </row>
    <row r="883" spans="3:6" ht="15" customHeight="1" x14ac:dyDescent="0.25">
      <c r="C883" s="129"/>
      <c r="D883" s="15"/>
      <c r="E883" s="13"/>
      <c r="F883" s="13"/>
    </row>
    <row r="884" spans="3:6" ht="15" customHeight="1" x14ac:dyDescent="0.25">
      <c r="C884" s="129"/>
      <c r="D884" s="15"/>
      <c r="E884" s="13"/>
      <c r="F884" s="13"/>
    </row>
    <row r="885" spans="3:6" ht="15" customHeight="1" x14ac:dyDescent="0.25">
      <c r="C885" s="129"/>
      <c r="D885" s="15"/>
      <c r="E885" s="13"/>
      <c r="F885" s="13"/>
    </row>
    <row r="886" spans="3:6" ht="15" customHeight="1" x14ac:dyDescent="0.25">
      <c r="C886" s="129"/>
      <c r="D886" s="15"/>
      <c r="E886" s="13"/>
      <c r="F886" s="13"/>
    </row>
    <row r="887" spans="3:6" ht="15" customHeight="1" x14ac:dyDescent="0.25">
      <c r="C887" s="129"/>
      <c r="D887" s="15"/>
      <c r="E887" s="13"/>
      <c r="F887" s="13"/>
    </row>
    <row r="888" spans="3:6" ht="15" customHeight="1" x14ac:dyDescent="0.25">
      <c r="C888" s="129"/>
      <c r="D888" s="15"/>
      <c r="E888" s="13"/>
      <c r="F888" s="13"/>
    </row>
    <row r="889" spans="3:6" ht="15" customHeight="1" x14ac:dyDescent="0.25">
      <c r="C889" s="129"/>
      <c r="D889" s="15"/>
      <c r="E889" s="13"/>
      <c r="F889" s="13"/>
    </row>
    <row r="890" spans="3:6" ht="15" customHeight="1" x14ac:dyDescent="0.25">
      <c r="C890" s="129"/>
      <c r="D890" s="15"/>
      <c r="E890" s="13"/>
      <c r="F890" s="13"/>
    </row>
    <row r="891" spans="3:6" ht="15" customHeight="1" x14ac:dyDescent="0.25">
      <c r="C891" s="129"/>
      <c r="D891" s="15"/>
      <c r="E891" s="13"/>
      <c r="F891" s="13"/>
    </row>
    <row r="892" spans="3:6" ht="15" customHeight="1" x14ac:dyDescent="0.25">
      <c r="C892" s="129"/>
      <c r="D892" s="15"/>
      <c r="E892" s="13"/>
      <c r="F892" s="13"/>
    </row>
    <row r="893" spans="3:6" ht="15" customHeight="1" x14ac:dyDescent="0.25">
      <c r="C893" s="129"/>
      <c r="D893" s="15"/>
      <c r="E893" s="13"/>
      <c r="F893" s="13"/>
    </row>
    <row r="894" spans="3:6" ht="15" customHeight="1" x14ac:dyDescent="0.25">
      <c r="C894" s="129"/>
      <c r="D894" s="15"/>
      <c r="E894" s="13"/>
      <c r="F894" s="13"/>
    </row>
    <row r="895" spans="3:6" ht="15" customHeight="1" x14ac:dyDescent="0.25">
      <c r="C895" s="129"/>
      <c r="D895" s="15"/>
      <c r="E895" s="13"/>
      <c r="F895" s="13"/>
    </row>
    <row r="896" spans="3:6" ht="15" customHeight="1" x14ac:dyDescent="0.25">
      <c r="C896" s="129"/>
      <c r="D896" s="15"/>
      <c r="E896" s="13"/>
      <c r="F896" s="13"/>
    </row>
    <row r="897" spans="3:6" ht="15" customHeight="1" x14ac:dyDescent="0.25">
      <c r="C897" s="129"/>
      <c r="D897" s="15"/>
      <c r="E897" s="13"/>
      <c r="F897" s="13"/>
    </row>
    <row r="898" spans="3:6" ht="15" customHeight="1" x14ac:dyDescent="0.25">
      <c r="C898" s="129"/>
      <c r="D898" s="15"/>
      <c r="E898" s="13"/>
      <c r="F898" s="13"/>
    </row>
    <row r="899" spans="3:6" ht="15" customHeight="1" x14ac:dyDescent="0.25">
      <c r="C899" s="129"/>
      <c r="D899" s="15"/>
      <c r="E899" s="13"/>
      <c r="F899" s="13"/>
    </row>
    <row r="900" spans="3:6" ht="15" customHeight="1" x14ac:dyDescent="0.25">
      <c r="C900" s="129"/>
      <c r="D900" s="15"/>
      <c r="E900" s="13"/>
      <c r="F900" s="13"/>
    </row>
    <row r="901" spans="3:6" ht="15" customHeight="1" x14ac:dyDescent="0.25">
      <c r="C901" s="129"/>
      <c r="D901" s="15"/>
      <c r="E901" s="13"/>
      <c r="F901" s="13"/>
    </row>
    <row r="902" spans="3:6" ht="15" customHeight="1" x14ac:dyDescent="0.25">
      <c r="C902" s="129"/>
      <c r="D902" s="15"/>
      <c r="E902" s="13"/>
      <c r="F902" s="13"/>
    </row>
    <row r="903" spans="3:6" ht="15" customHeight="1" x14ac:dyDescent="0.25">
      <c r="C903" s="129"/>
      <c r="D903" s="15"/>
      <c r="E903" s="13"/>
      <c r="F903" s="13"/>
    </row>
    <row r="904" spans="3:6" ht="15" customHeight="1" x14ac:dyDescent="0.25">
      <c r="C904" s="129"/>
      <c r="D904" s="15"/>
      <c r="E904" s="13"/>
      <c r="F904" s="13"/>
    </row>
    <row r="905" spans="3:6" ht="15" customHeight="1" x14ac:dyDescent="0.25">
      <c r="C905" s="129"/>
      <c r="D905" s="15"/>
      <c r="E905" s="13"/>
      <c r="F905" s="13"/>
    </row>
    <row r="906" spans="3:6" ht="15" customHeight="1" x14ac:dyDescent="0.25">
      <c r="C906" s="129"/>
      <c r="D906" s="15"/>
      <c r="E906" s="13"/>
      <c r="F906" s="13"/>
    </row>
    <row r="907" spans="3:6" ht="15" customHeight="1" x14ac:dyDescent="0.25">
      <c r="C907" s="129"/>
      <c r="D907" s="15"/>
      <c r="E907" s="13"/>
      <c r="F907" s="13"/>
    </row>
    <row r="908" spans="3:6" ht="15" customHeight="1" x14ac:dyDescent="0.25">
      <c r="C908" s="129"/>
      <c r="D908" s="15"/>
      <c r="E908" s="13"/>
      <c r="F908" s="13"/>
    </row>
    <row r="909" spans="3:6" ht="15" customHeight="1" x14ac:dyDescent="0.25">
      <c r="C909" s="129"/>
      <c r="D909" s="15"/>
      <c r="E909" s="13"/>
      <c r="F909" s="13"/>
    </row>
    <row r="910" spans="3:6" ht="15" customHeight="1" x14ac:dyDescent="0.25">
      <c r="C910" s="129"/>
      <c r="D910" s="15"/>
      <c r="E910" s="13"/>
      <c r="F910" s="13"/>
    </row>
    <row r="911" spans="3:6" ht="15" customHeight="1" x14ac:dyDescent="0.25">
      <c r="C911" s="129"/>
      <c r="D911" s="15"/>
      <c r="E911" s="13"/>
      <c r="F911" s="13"/>
    </row>
    <row r="912" spans="3:6" ht="15" customHeight="1" x14ac:dyDescent="0.25">
      <c r="C912" s="129"/>
      <c r="D912" s="15"/>
      <c r="E912" s="13"/>
      <c r="F912" s="13"/>
    </row>
    <row r="913" spans="3:6" ht="15" customHeight="1" x14ac:dyDescent="0.25">
      <c r="C913" s="129"/>
      <c r="D913" s="15"/>
      <c r="E913" s="13"/>
      <c r="F913" s="13"/>
    </row>
    <row r="914" spans="3:6" ht="15" customHeight="1" x14ac:dyDescent="0.25">
      <c r="C914" s="129"/>
      <c r="D914" s="15"/>
      <c r="E914" s="13"/>
      <c r="F914" s="13"/>
    </row>
    <row r="915" spans="3:6" ht="15" customHeight="1" x14ac:dyDescent="0.25">
      <c r="C915" s="129"/>
      <c r="D915" s="15"/>
      <c r="E915" s="13"/>
      <c r="F915" s="13"/>
    </row>
    <row r="916" spans="3:6" ht="15" customHeight="1" x14ac:dyDescent="0.25">
      <c r="C916" s="129"/>
      <c r="D916" s="15"/>
      <c r="E916" s="13"/>
      <c r="F916" s="13"/>
    </row>
    <row r="917" spans="3:6" ht="15" customHeight="1" x14ac:dyDescent="0.25">
      <c r="C917" s="129"/>
      <c r="D917" s="15"/>
      <c r="E917" s="13"/>
      <c r="F917" s="13"/>
    </row>
    <row r="918" spans="3:6" ht="15" customHeight="1" x14ac:dyDescent="0.25">
      <c r="C918" s="129"/>
      <c r="D918" s="15"/>
      <c r="E918" s="13"/>
      <c r="F918" s="13"/>
    </row>
    <row r="919" spans="3:6" ht="15" customHeight="1" x14ac:dyDescent="0.25">
      <c r="C919" s="129"/>
      <c r="D919" s="15"/>
      <c r="E919" s="13"/>
      <c r="F919" s="13"/>
    </row>
    <row r="920" spans="3:6" ht="15" customHeight="1" x14ac:dyDescent="0.25">
      <c r="C920" s="129"/>
      <c r="D920" s="15"/>
      <c r="E920" s="13"/>
      <c r="F920" s="13"/>
    </row>
    <row r="921" spans="3:6" ht="15" customHeight="1" x14ac:dyDescent="0.25">
      <c r="C921" s="129"/>
      <c r="D921" s="15"/>
      <c r="E921" s="13"/>
      <c r="F921" s="13"/>
    </row>
    <row r="922" spans="3:6" ht="15" customHeight="1" x14ac:dyDescent="0.25">
      <c r="C922" s="129"/>
      <c r="D922" s="15"/>
      <c r="E922" s="13"/>
      <c r="F922" s="13"/>
    </row>
    <row r="923" spans="3:6" ht="15" customHeight="1" x14ac:dyDescent="0.25">
      <c r="C923" s="129"/>
      <c r="D923" s="15"/>
      <c r="E923" s="13"/>
      <c r="F923" s="13"/>
    </row>
    <row r="924" spans="3:6" ht="15" customHeight="1" x14ac:dyDescent="0.25">
      <c r="C924" s="129"/>
      <c r="D924" s="15"/>
      <c r="E924" s="13"/>
      <c r="F924" s="13"/>
    </row>
    <row r="925" spans="3:6" ht="15" customHeight="1" x14ac:dyDescent="0.25">
      <c r="C925" s="129"/>
      <c r="D925" s="15"/>
      <c r="E925" s="13"/>
      <c r="F925" s="13"/>
    </row>
    <row r="926" spans="3:6" ht="15" customHeight="1" x14ac:dyDescent="0.25">
      <c r="C926" s="129"/>
      <c r="D926" s="15"/>
      <c r="E926" s="13"/>
      <c r="F926" s="13"/>
    </row>
    <row r="927" spans="3:6" ht="15" customHeight="1" x14ac:dyDescent="0.25">
      <c r="C927" s="129"/>
      <c r="D927" s="15"/>
      <c r="E927" s="13"/>
      <c r="F927" s="13"/>
    </row>
    <row r="928" spans="3:6" ht="15" customHeight="1" x14ac:dyDescent="0.25">
      <c r="C928" s="129"/>
      <c r="D928" s="15"/>
      <c r="E928" s="13"/>
      <c r="F928" s="13"/>
    </row>
    <row r="929" spans="3:6" ht="15" customHeight="1" x14ac:dyDescent="0.25">
      <c r="C929" s="129"/>
      <c r="D929" s="15"/>
      <c r="E929" s="13"/>
      <c r="F929" s="13"/>
    </row>
    <row r="930" spans="3:6" ht="15" customHeight="1" x14ac:dyDescent="0.25">
      <c r="C930" s="129"/>
      <c r="D930" s="15"/>
      <c r="E930" s="13"/>
      <c r="F930" s="13"/>
    </row>
    <row r="931" spans="3:6" ht="15" customHeight="1" x14ac:dyDescent="0.25">
      <c r="C931" s="129"/>
      <c r="D931" s="15"/>
      <c r="E931" s="13"/>
      <c r="F931" s="13"/>
    </row>
    <row r="932" spans="3:6" ht="15" customHeight="1" x14ac:dyDescent="0.25">
      <c r="C932" s="129"/>
      <c r="D932" s="15"/>
      <c r="E932" s="13"/>
      <c r="F932" s="13"/>
    </row>
    <row r="933" spans="3:6" ht="15" customHeight="1" x14ac:dyDescent="0.25">
      <c r="C933" s="129"/>
      <c r="D933" s="15"/>
      <c r="E933" s="13"/>
      <c r="F933" s="13"/>
    </row>
    <row r="934" spans="3:6" ht="15" customHeight="1" x14ac:dyDescent="0.25">
      <c r="C934" s="129"/>
      <c r="D934" s="15"/>
      <c r="E934" s="13"/>
      <c r="F934" s="13"/>
    </row>
    <row r="935" spans="3:6" ht="15" customHeight="1" x14ac:dyDescent="0.25">
      <c r="C935" s="129"/>
      <c r="D935" s="15"/>
      <c r="E935" s="13"/>
      <c r="F935" s="13"/>
    </row>
    <row r="936" spans="3:6" ht="15" customHeight="1" x14ac:dyDescent="0.25">
      <c r="C936" s="129"/>
      <c r="D936" s="15"/>
      <c r="E936" s="13"/>
      <c r="F936" s="13"/>
    </row>
    <row r="937" spans="3:6" ht="15" customHeight="1" x14ac:dyDescent="0.25">
      <c r="C937" s="129"/>
      <c r="D937" s="15"/>
      <c r="E937" s="13"/>
      <c r="F937" s="13"/>
    </row>
    <row r="938" spans="3:6" ht="15" customHeight="1" x14ac:dyDescent="0.25">
      <c r="C938" s="129"/>
      <c r="D938" s="15"/>
      <c r="E938" s="13"/>
      <c r="F938" s="13"/>
    </row>
    <row r="939" spans="3:6" ht="15" customHeight="1" x14ac:dyDescent="0.25">
      <c r="C939" s="129"/>
      <c r="D939" s="15"/>
      <c r="E939" s="13"/>
      <c r="F939" s="13"/>
    </row>
    <row r="940" spans="3:6" ht="15" customHeight="1" x14ac:dyDescent="0.25">
      <c r="C940" s="129"/>
      <c r="D940" s="15"/>
      <c r="E940" s="13"/>
      <c r="F940" s="13"/>
    </row>
    <row r="941" spans="3:6" ht="15" customHeight="1" x14ac:dyDescent="0.25">
      <c r="C941" s="129"/>
      <c r="D941" s="15"/>
      <c r="E941" s="13"/>
      <c r="F941" s="13"/>
    </row>
    <row r="942" spans="3:6" ht="15" customHeight="1" x14ac:dyDescent="0.25">
      <c r="C942" s="129"/>
      <c r="D942" s="15"/>
      <c r="E942" s="13"/>
      <c r="F942" s="13"/>
    </row>
    <row r="943" spans="3:6" ht="15" customHeight="1" x14ac:dyDescent="0.25">
      <c r="C943" s="129"/>
      <c r="D943" s="15"/>
      <c r="E943" s="13"/>
      <c r="F943" s="13"/>
    </row>
    <row r="944" spans="3:6" ht="15" customHeight="1" x14ac:dyDescent="0.25">
      <c r="C944" s="129"/>
      <c r="D944" s="15"/>
      <c r="E944" s="13"/>
      <c r="F944" s="13"/>
    </row>
    <row r="945" spans="3:6" ht="15" customHeight="1" x14ac:dyDescent="0.25">
      <c r="C945" s="129"/>
      <c r="D945" s="15"/>
      <c r="E945" s="13"/>
      <c r="F945" s="13"/>
    </row>
    <row r="946" spans="3:6" ht="15" customHeight="1" x14ac:dyDescent="0.25">
      <c r="C946" s="129"/>
      <c r="D946" s="15"/>
      <c r="E946" s="13"/>
      <c r="F946" s="13"/>
    </row>
    <row r="947" spans="3:6" ht="15" customHeight="1" x14ac:dyDescent="0.25">
      <c r="C947" s="129"/>
      <c r="D947" s="15"/>
      <c r="E947" s="13"/>
      <c r="F947" s="13"/>
    </row>
    <row r="948" spans="3:6" ht="15" customHeight="1" x14ac:dyDescent="0.25">
      <c r="C948" s="129"/>
      <c r="D948" s="15"/>
      <c r="E948" s="13"/>
      <c r="F948" s="13"/>
    </row>
    <row r="949" spans="3:6" ht="15" customHeight="1" x14ac:dyDescent="0.25">
      <c r="C949" s="129"/>
      <c r="D949" s="15"/>
      <c r="E949" s="13"/>
      <c r="F949" s="13"/>
    </row>
    <row r="950" spans="3:6" ht="15" customHeight="1" x14ac:dyDescent="0.25">
      <c r="C950" s="129"/>
      <c r="D950" s="15"/>
      <c r="E950" s="13"/>
      <c r="F950" s="13"/>
    </row>
    <row r="951" spans="3:6" ht="15" customHeight="1" x14ac:dyDescent="0.25">
      <c r="C951" s="129"/>
      <c r="D951" s="15"/>
      <c r="E951" s="13"/>
      <c r="F951" s="13"/>
    </row>
    <row r="952" spans="3:6" ht="15" customHeight="1" x14ac:dyDescent="0.25">
      <c r="C952" s="129"/>
      <c r="D952" s="15"/>
      <c r="E952" s="13"/>
      <c r="F952" s="13"/>
    </row>
    <row r="953" spans="3:6" ht="15" customHeight="1" x14ac:dyDescent="0.25">
      <c r="C953" s="129"/>
      <c r="D953" s="15"/>
      <c r="E953" s="13"/>
      <c r="F953" s="13"/>
    </row>
    <row r="954" spans="3:6" ht="15" customHeight="1" x14ac:dyDescent="0.25">
      <c r="C954" s="129"/>
      <c r="D954" s="15"/>
      <c r="E954" s="13"/>
      <c r="F954" s="13"/>
    </row>
    <row r="955" spans="3:6" ht="15" customHeight="1" x14ac:dyDescent="0.25">
      <c r="C955" s="129"/>
      <c r="D955" s="15"/>
      <c r="E955" s="13"/>
      <c r="F955" s="13"/>
    </row>
    <row r="956" spans="3:6" ht="15" customHeight="1" x14ac:dyDescent="0.25">
      <c r="C956" s="129"/>
      <c r="D956" s="15"/>
      <c r="E956" s="13"/>
      <c r="F956" s="13"/>
    </row>
    <row r="957" spans="3:6" ht="15" customHeight="1" x14ac:dyDescent="0.25">
      <c r="C957" s="129"/>
      <c r="D957" s="15"/>
      <c r="E957" s="13"/>
      <c r="F957" s="13"/>
    </row>
    <row r="958" spans="3:6" ht="15" customHeight="1" x14ac:dyDescent="0.25">
      <c r="C958" s="129"/>
      <c r="D958" s="15"/>
      <c r="E958" s="13"/>
      <c r="F958" s="13"/>
    </row>
    <row r="959" spans="3:6" ht="15" customHeight="1" x14ac:dyDescent="0.25">
      <c r="C959" s="129"/>
      <c r="D959" s="15"/>
      <c r="E959" s="13"/>
      <c r="F959" s="13"/>
    </row>
    <row r="960" spans="3:6" ht="15" customHeight="1" x14ac:dyDescent="0.25">
      <c r="C960" s="129"/>
      <c r="D960" s="15"/>
      <c r="E960" s="13"/>
      <c r="F960" s="13"/>
    </row>
    <row r="961" spans="3:6" ht="15" customHeight="1" x14ac:dyDescent="0.25">
      <c r="C961" s="129"/>
      <c r="D961" s="15"/>
      <c r="E961" s="13"/>
      <c r="F961" s="13"/>
    </row>
    <row r="962" spans="3:6" ht="15" customHeight="1" x14ac:dyDescent="0.25">
      <c r="C962" s="129"/>
      <c r="D962" s="15"/>
      <c r="E962" s="13"/>
      <c r="F962" s="13"/>
    </row>
    <row r="963" spans="3:6" ht="15" customHeight="1" x14ac:dyDescent="0.25">
      <c r="C963" s="129"/>
      <c r="D963" s="15"/>
      <c r="E963" s="13"/>
      <c r="F963" s="13"/>
    </row>
    <row r="964" spans="3:6" ht="15" customHeight="1" x14ac:dyDescent="0.25">
      <c r="C964" s="129"/>
      <c r="D964" s="15"/>
      <c r="E964" s="13"/>
      <c r="F964" s="13"/>
    </row>
    <row r="965" spans="3:6" ht="15" customHeight="1" x14ac:dyDescent="0.25">
      <c r="C965" s="129"/>
      <c r="D965" s="15"/>
      <c r="E965" s="13"/>
      <c r="F965" s="13"/>
    </row>
    <row r="966" spans="3:6" ht="15" customHeight="1" x14ac:dyDescent="0.25">
      <c r="C966" s="129"/>
      <c r="D966" s="15"/>
      <c r="E966" s="13"/>
      <c r="F966" s="13"/>
    </row>
    <row r="967" spans="3:6" ht="15" customHeight="1" x14ac:dyDescent="0.25">
      <c r="C967" s="129"/>
      <c r="D967" s="15"/>
      <c r="E967" s="13"/>
      <c r="F967" s="13"/>
    </row>
    <row r="968" spans="3:6" ht="15" customHeight="1" x14ac:dyDescent="0.25">
      <c r="C968" s="129"/>
      <c r="D968" s="15"/>
      <c r="E968" s="13"/>
      <c r="F968" s="13"/>
    </row>
    <row r="969" spans="3:6" ht="15" customHeight="1" x14ac:dyDescent="0.25">
      <c r="C969" s="129"/>
      <c r="D969" s="15"/>
      <c r="E969" s="13"/>
      <c r="F969" s="13"/>
    </row>
    <row r="970" spans="3:6" ht="15" customHeight="1" x14ac:dyDescent="0.25">
      <c r="C970" s="129"/>
      <c r="D970" s="15"/>
      <c r="E970" s="13"/>
      <c r="F970" s="13"/>
    </row>
    <row r="971" spans="3:6" ht="15" customHeight="1" x14ac:dyDescent="0.25">
      <c r="C971" s="129"/>
      <c r="D971" s="15"/>
      <c r="E971" s="13"/>
      <c r="F971" s="13"/>
    </row>
    <row r="972" spans="3:6" ht="15" customHeight="1" x14ac:dyDescent="0.25">
      <c r="C972" s="129"/>
      <c r="D972" s="15"/>
      <c r="E972" s="13"/>
      <c r="F972" s="13"/>
    </row>
    <row r="973" spans="3:6" ht="15" customHeight="1" x14ac:dyDescent="0.25">
      <c r="C973" s="129"/>
      <c r="D973" s="15"/>
      <c r="E973" s="13"/>
      <c r="F973" s="13"/>
    </row>
    <row r="974" spans="3:6" ht="15" customHeight="1" x14ac:dyDescent="0.25">
      <c r="C974" s="129"/>
      <c r="D974" s="15"/>
      <c r="E974" s="13"/>
      <c r="F974" s="13"/>
    </row>
    <row r="975" spans="3:6" ht="15" customHeight="1" x14ac:dyDescent="0.25">
      <c r="C975" s="129"/>
      <c r="D975" s="15"/>
      <c r="E975" s="13"/>
      <c r="F975" s="13"/>
    </row>
    <row r="976" spans="3:6" ht="15" customHeight="1" x14ac:dyDescent="0.25">
      <c r="C976" s="129"/>
      <c r="D976" s="15"/>
      <c r="E976" s="13"/>
      <c r="F976" s="13"/>
    </row>
    <row r="977" spans="3:4" ht="15" customHeight="1" x14ac:dyDescent="0.25">
      <c r="C977" s="129"/>
      <c r="D977" s="15"/>
    </row>
    <row r="978" spans="3:4" ht="15" customHeight="1" x14ac:dyDescent="0.25">
      <c r="C978" s="129"/>
      <c r="D978" s="15"/>
    </row>
    <row r="979" spans="3:4" ht="15" customHeight="1" x14ac:dyDescent="0.25">
      <c r="C979" s="129"/>
      <c r="D979" s="15"/>
    </row>
    <row r="980" spans="3:4" ht="15" customHeight="1" x14ac:dyDescent="0.25">
      <c r="C980" s="129"/>
      <c r="D980" s="15"/>
    </row>
    <row r="981" spans="3:4" ht="15" customHeight="1" x14ac:dyDescent="0.25">
      <c r="C981" s="129"/>
      <c r="D981" s="15"/>
    </row>
    <row r="982" spans="3:4" ht="15" customHeight="1" x14ac:dyDescent="0.25">
      <c r="C982" s="129"/>
      <c r="D982" s="15"/>
    </row>
    <row r="983" spans="3:4" ht="15" customHeight="1" x14ac:dyDescent="0.25">
      <c r="C983" s="129"/>
      <c r="D983" s="15"/>
    </row>
    <row r="984" spans="3:4" ht="15" customHeight="1" x14ac:dyDescent="0.25">
      <c r="C984" s="129"/>
      <c r="D984" s="15"/>
    </row>
    <row r="985" spans="3:4" ht="15" customHeight="1" x14ac:dyDescent="0.25">
      <c r="C985" s="129"/>
      <c r="D985" s="15"/>
    </row>
    <row r="986" spans="3:4" ht="15" customHeight="1" x14ac:dyDescent="0.25">
      <c r="C986" s="129"/>
      <c r="D986" s="15"/>
    </row>
    <row r="987" spans="3:4" ht="15" customHeight="1" x14ac:dyDescent="0.25">
      <c r="C987" s="129"/>
      <c r="D987" s="15"/>
    </row>
    <row r="988" spans="3:4" ht="15" customHeight="1" x14ac:dyDescent="0.25">
      <c r="C988" s="129"/>
      <c r="D988" s="15"/>
    </row>
    <row r="989" spans="3:4" ht="15" customHeight="1" x14ac:dyDescent="0.25">
      <c r="C989" s="129"/>
      <c r="D989" s="15"/>
    </row>
    <row r="990" spans="3:4" ht="15" customHeight="1" x14ac:dyDescent="0.25">
      <c r="C990" s="129"/>
      <c r="D990" s="15"/>
    </row>
    <row r="991" spans="3:4" ht="15" customHeight="1" x14ac:dyDescent="0.25">
      <c r="C991" s="129"/>
      <c r="D991" s="15"/>
    </row>
    <row r="992" spans="3:4" ht="15" customHeight="1" x14ac:dyDescent="0.25">
      <c r="C992" s="129"/>
      <c r="D992" s="15"/>
    </row>
    <row r="993" spans="3:4" ht="15" customHeight="1" x14ac:dyDescent="0.25">
      <c r="C993" s="129"/>
      <c r="D993" s="15"/>
    </row>
    <row r="994" spans="3:4" ht="15" customHeight="1" x14ac:dyDescent="0.25">
      <c r="C994" s="129"/>
      <c r="D994" s="15"/>
    </row>
    <row r="995" spans="3:4" ht="15" customHeight="1" x14ac:dyDescent="0.25">
      <c r="C995" s="129"/>
      <c r="D995" s="15"/>
    </row>
    <row r="996" spans="3:4" ht="15" customHeight="1" x14ac:dyDescent="0.25">
      <c r="C996" s="129"/>
      <c r="D996" s="15"/>
    </row>
    <row r="997" spans="3:4" ht="15" customHeight="1" x14ac:dyDescent="0.25">
      <c r="C997" s="129"/>
      <c r="D997" s="15"/>
    </row>
    <row r="998" spans="3:4" ht="15" customHeight="1" x14ac:dyDescent="0.25">
      <c r="C998" s="129"/>
      <c r="D998" s="15"/>
    </row>
    <row r="999" spans="3:4" ht="15" customHeight="1" x14ac:dyDescent="0.25">
      <c r="C999" s="129"/>
      <c r="D999" s="15"/>
    </row>
    <row r="1000" spans="3:4" ht="15" customHeight="1" x14ac:dyDescent="0.25">
      <c r="C1000" s="129"/>
      <c r="D1000" s="15"/>
    </row>
    <row r="1001" spans="3:4" ht="15" customHeight="1" x14ac:dyDescent="0.25">
      <c r="C1001" s="13"/>
      <c r="D1001" s="15"/>
    </row>
    <row r="1002" spans="3:4" ht="15" customHeight="1" x14ac:dyDescent="0.25">
      <c r="C1002" s="13"/>
      <c r="D1002" s="15"/>
    </row>
    <row r="1003" spans="3:4" ht="15" customHeight="1" x14ac:dyDescent="0.25">
      <c r="C1003" s="13"/>
      <c r="D1003" s="15"/>
    </row>
    <row r="1004" spans="3:4" ht="15" customHeight="1" x14ac:dyDescent="0.25">
      <c r="C1004" s="13"/>
      <c r="D1004" s="15"/>
    </row>
    <row r="1005" spans="3:4" ht="15" customHeight="1" x14ac:dyDescent="0.25">
      <c r="C1005" s="13"/>
      <c r="D1005" s="15"/>
    </row>
    <row r="1006" spans="3:4" ht="15" customHeight="1" x14ac:dyDescent="0.25">
      <c r="C1006" s="13"/>
      <c r="D1006" s="15"/>
    </row>
  </sheetData>
  <sheetProtection algorithmName="SHA-512" hashValue="BnXIXUb5ajC93nuIpLMqmPv5icQ2gz6a2rdCIAEt98BRlkl/TYuZHuYWpBTvu+DGCkw/QPEGvE/5DKSMleLX8w==" saltValue="RrksabyJEZ5X3ruHfxudcA==" spinCount="100000" sheet="1" scenarios="1" formatCells="0" formatColumns="0" insertRows="0" deleteRows="0" autoFilter="0"/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P1005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8" width="15.5703125" customWidth="1"/>
    <col min="9" max="9" width="41.42578125" customWidth="1"/>
    <col min="10" max="16" width="0" style="10" hidden="1" customWidth="1"/>
    <col min="17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2"/>
    </row>
    <row r="2" spans="1:15" ht="15" customHeight="1" x14ac:dyDescent="0.25">
      <c r="B2" s="186" t="s">
        <v>15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129"/>
      <c r="D4" s="13"/>
      <c r="E4" s="13"/>
      <c r="F4" s="13"/>
    </row>
    <row r="5" spans="1:15" ht="15" customHeight="1" x14ac:dyDescent="0.25">
      <c r="A5" t="s">
        <v>9</v>
      </c>
      <c r="C5" s="150">
        <v>2016</v>
      </c>
      <c r="D5" s="38">
        <v>2015</v>
      </c>
      <c r="E5" s="38">
        <v>2014</v>
      </c>
      <c r="F5" s="39">
        <v>2013</v>
      </c>
      <c r="G5" s="27" t="s">
        <v>60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5"/>
      <c r="C6" s="151"/>
      <c r="D6" s="151"/>
      <c r="E6" s="151"/>
      <c r="F6" s="149"/>
      <c r="G6" s="50"/>
      <c r="H6" s="50"/>
      <c r="I6" s="50"/>
    </row>
    <row r="7" spans="1:15" ht="15" customHeight="1" x14ac:dyDescent="0.25">
      <c r="A7" s="131" t="s">
        <v>49</v>
      </c>
      <c r="B7" s="143" t="s">
        <v>21</v>
      </c>
      <c r="C7" s="154"/>
      <c r="D7" s="155"/>
      <c r="E7" s="155"/>
      <c r="F7" s="156"/>
      <c r="G7" s="156">
        <f t="shared" ref="G7:G45" si="0">IF(ISERROR(C7- D7)=TRUE,"",C7 - D7)</f>
        <v>0</v>
      </c>
      <c r="H7" s="144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39"/>
      <c r="J7" s="137"/>
      <c r="K7" s="137"/>
      <c r="L7" s="137"/>
      <c r="M7" s="137"/>
      <c r="N7" s="137"/>
      <c r="O7" s="137"/>
    </row>
    <row r="8" spans="1:15" ht="15" customHeight="1" x14ac:dyDescent="0.25">
      <c r="A8" s="131" t="s">
        <v>49</v>
      </c>
      <c r="B8" s="149" t="s">
        <v>22</v>
      </c>
      <c r="C8" s="157">
        <v>5646</v>
      </c>
      <c r="D8" s="158">
        <v>5820</v>
      </c>
      <c r="E8" s="158">
        <v>6276</v>
      </c>
      <c r="F8" s="159">
        <v>6297</v>
      </c>
      <c r="G8" s="159">
        <f t="shared" si="0"/>
        <v>-174</v>
      </c>
      <c r="H8" s="145" t="str">
        <f t="shared" si="1"/>
        <v>-3,0%</v>
      </c>
      <c r="I8" s="98"/>
      <c r="J8" s="137"/>
      <c r="K8" s="137"/>
      <c r="L8" s="137"/>
      <c r="M8" s="137"/>
      <c r="N8" s="137"/>
      <c r="O8" s="137"/>
    </row>
    <row r="9" spans="1:15" ht="15" customHeight="1" x14ac:dyDescent="0.25">
      <c r="A9" s="131" t="s">
        <v>49</v>
      </c>
      <c r="B9" s="143" t="s">
        <v>23</v>
      </c>
      <c r="C9" s="154">
        <v>1531</v>
      </c>
      <c r="D9" s="155">
        <v>2253</v>
      </c>
      <c r="E9" s="155">
        <v>2335</v>
      </c>
      <c r="F9" s="156">
        <v>1860</v>
      </c>
      <c r="G9" s="156">
        <f t="shared" si="0"/>
        <v>-722</v>
      </c>
      <c r="H9" s="144" t="str">
        <f t="shared" si="1"/>
        <v>-32,0%▼</v>
      </c>
      <c r="I9" s="139" t="s">
        <v>141</v>
      </c>
      <c r="J9" s="137"/>
      <c r="K9" s="137"/>
      <c r="L9" s="137"/>
      <c r="M9" s="137"/>
      <c r="N9" s="137"/>
      <c r="O9" s="137"/>
    </row>
    <row r="10" spans="1:15" s="46" customFormat="1" ht="15" customHeight="1" x14ac:dyDescent="0.25">
      <c r="A10" s="91" t="s">
        <v>49</v>
      </c>
      <c r="B10" s="106" t="s">
        <v>8</v>
      </c>
      <c r="C10" s="115">
        <f>+SUM(C7:C9)</f>
        <v>7177</v>
      </c>
      <c r="D10" s="115">
        <f>+SUM(D7:D9)</f>
        <v>8073</v>
      </c>
      <c r="E10" s="115">
        <f>+SUM(E7:E9)</f>
        <v>8611</v>
      </c>
      <c r="F10" s="115">
        <f>+SUM(F7:F9)</f>
        <v>8157</v>
      </c>
      <c r="G10" s="115">
        <f t="shared" si="0"/>
        <v>-896</v>
      </c>
      <c r="H10" s="108" t="str">
        <f t="shared" si="1"/>
        <v>-11,1%▼</v>
      </c>
      <c r="I10" s="109"/>
      <c r="J10" s="45"/>
      <c r="K10" s="45"/>
      <c r="L10" s="45"/>
      <c r="M10" s="45"/>
      <c r="N10" s="45"/>
      <c r="O10" s="45"/>
    </row>
    <row r="11" spans="1:15" ht="15" customHeight="1" x14ac:dyDescent="0.25">
      <c r="A11" s="32" t="s">
        <v>50</v>
      </c>
      <c r="B11" s="60"/>
      <c r="C11" s="104"/>
      <c r="D11" s="104"/>
      <c r="E11" s="155"/>
      <c r="F11" s="155"/>
      <c r="G11" s="160">
        <f t="shared" si="0"/>
        <v>0</v>
      </c>
      <c r="H11" s="147" t="str">
        <f t="shared" si="1"/>
        <v/>
      </c>
      <c r="I11" s="61"/>
    </row>
    <row r="12" spans="1:15" ht="15" customHeight="1" x14ac:dyDescent="0.25">
      <c r="A12" s="131" t="s">
        <v>50</v>
      </c>
      <c r="B12" s="149" t="s">
        <v>21</v>
      </c>
      <c r="C12" s="157"/>
      <c r="D12" s="158"/>
      <c r="E12" s="159"/>
      <c r="F12" s="159"/>
      <c r="G12" s="159">
        <f t="shared" si="0"/>
        <v>0</v>
      </c>
      <c r="H12" s="145" t="str">
        <f t="shared" si="1"/>
        <v/>
      </c>
      <c r="I12" s="148"/>
      <c r="J12" s="137"/>
      <c r="K12" s="137"/>
      <c r="L12" s="137"/>
      <c r="M12" s="137"/>
      <c r="N12" s="137"/>
      <c r="O12" s="137"/>
    </row>
    <row r="13" spans="1:15" ht="15" customHeight="1" x14ac:dyDescent="0.25">
      <c r="A13" s="131" t="s">
        <v>50</v>
      </c>
      <c r="B13" s="143" t="s">
        <v>22</v>
      </c>
      <c r="C13" s="154">
        <v>735</v>
      </c>
      <c r="D13" s="155">
        <v>1797</v>
      </c>
      <c r="E13" s="155">
        <v>1541</v>
      </c>
      <c r="F13" s="156">
        <v>1703</v>
      </c>
      <c r="G13" s="156">
        <f t="shared" si="0"/>
        <v>-1062</v>
      </c>
      <c r="H13" s="144" t="str">
        <f t="shared" si="1"/>
        <v>-59,1%▼</v>
      </c>
      <c r="I13" s="139" t="s">
        <v>129</v>
      </c>
      <c r="J13" s="137"/>
      <c r="K13" s="137"/>
      <c r="L13" s="137"/>
      <c r="M13" s="137"/>
      <c r="N13" s="137"/>
      <c r="O13" s="137"/>
    </row>
    <row r="14" spans="1:15" ht="15" customHeight="1" x14ac:dyDescent="0.25">
      <c r="A14" s="131" t="s">
        <v>50</v>
      </c>
      <c r="B14" s="149" t="s">
        <v>23</v>
      </c>
      <c r="C14" s="157">
        <v>49</v>
      </c>
      <c r="D14" s="158">
        <v>452</v>
      </c>
      <c r="E14" s="158">
        <v>560</v>
      </c>
      <c r="F14" s="159">
        <v>579</v>
      </c>
      <c r="G14" s="159">
        <f t="shared" si="0"/>
        <v>-403</v>
      </c>
      <c r="H14" s="145" t="str">
        <f t="shared" si="1"/>
        <v>-89,2%▼</v>
      </c>
      <c r="I14" s="148" t="s">
        <v>129</v>
      </c>
      <c r="J14" s="137"/>
      <c r="K14" s="137"/>
      <c r="L14" s="137"/>
      <c r="M14" s="137"/>
      <c r="N14" s="137"/>
      <c r="O14" s="137"/>
    </row>
    <row r="15" spans="1:15" s="46" customFormat="1" ht="15" customHeight="1" x14ac:dyDescent="0.25">
      <c r="A15" s="91" t="s">
        <v>50</v>
      </c>
      <c r="B15" s="146" t="s">
        <v>8</v>
      </c>
      <c r="C15" s="160">
        <f>+SUM(C12:C14)</f>
        <v>784</v>
      </c>
      <c r="D15" s="160">
        <f>+SUM(D12:D14)</f>
        <v>2249</v>
      </c>
      <c r="E15" s="160">
        <f>+SUM(E12:E14)</f>
        <v>2101</v>
      </c>
      <c r="F15" s="160">
        <f>+SUM(F12:F14)</f>
        <v>2282</v>
      </c>
      <c r="G15" s="160">
        <f t="shared" si="0"/>
        <v>-1465</v>
      </c>
      <c r="H15" s="147" t="str">
        <f t="shared" si="1"/>
        <v>-65,1%▼</v>
      </c>
      <c r="I15" s="107"/>
      <c r="J15" s="45"/>
      <c r="K15" s="45"/>
      <c r="L15" s="45"/>
      <c r="M15" s="45"/>
      <c r="N15" s="45"/>
      <c r="O15" s="45"/>
    </row>
    <row r="16" spans="1:15" ht="15" customHeight="1" x14ac:dyDescent="0.25">
      <c r="A16" s="32" t="s">
        <v>51</v>
      </c>
      <c r="B16" s="55"/>
      <c r="C16" s="161"/>
      <c r="D16" s="161"/>
      <c r="E16" s="158"/>
      <c r="F16" s="158"/>
      <c r="G16" s="115">
        <f t="shared" si="0"/>
        <v>0</v>
      </c>
      <c r="H16" s="108" t="str">
        <f t="shared" si="1"/>
        <v/>
      </c>
      <c r="I16" s="50"/>
    </row>
    <row r="17" spans="1:15" ht="15" customHeight="1" x14ac:dyDescent="0.25">
      <c r="A17" s="131" t="s">
        <v>51</v>
      </c>
      <c r="B17" s="143" t="s">
        <v>21</v>
      </c>
      <c r="C17" s="154"/>
      <c r="D17" s="155"/>
      <c r="E17" s="155"/>
      <c r="F17" s="156"/>
      <c r="G17" s="156">
        <f t="shared" si="0"/>
        <v>0</v>
      </c>
      <c r="H17" s="144" t="str">
        <f t="shared" si="1"/>
        <v/>
      </c>
      <c r="I17" s="139"/>
      <c r="J17" s="137"/>
      <c r="K17" s="137"/>
      <c r="L17" s="137"/>
      <c r="M17" s="137"/>
      <c r="N17" s="137"/>
      <c r="O17" s="137"/>
    </row>
    <row r="18" spans="1:15" ht="15" customHeight="1" x14ac:dyDescent="0.25">
      <c r="A18" s="131" t="s">
        <v>51</v>
      </c>
      <c r="B18" s="149" t="s">
        <v>22</v>
      </c>
      <c r="C18" s="157">
        <v>3391</v>
      </c>
      <c r="D18" s="158">
        <v>2544</v>
      </c>
      <c r="E18" s="158">
        <v>2901</v>
      </c>
      <c r="F18" s="159">
        <v>2648</v>
      </c>
      <c r="G18" s="159">
        <f t="shared" si="0"/>
        <v>847</v>
      </c>
      <c r="H18" s="145" t="str">
        <f t="shared" si="1"/>
        <v>33,3%▲</v>
      </c>
      <c r="I18" s="96" t="s">
        <v>119</v>
      </c>
      <c r="J18" s="137"/>
      <c r="K18" s="137"/>
      <c r="L18" s="137"/>
      <c r="M18" s="137"/>
      <c r="N18" s="137"/>
      <c r="O18" s="137"/>
    </row>
    <row r="19" spans="1:15" ht="15" customHeight="1" x14ac:dyDescent="0.25">
      <c r="A19" s="131" t="s">
        <v>51</v>
      </c>
      <c r="B19" s="143" t="s">
        <v>23</v>
      </c>
      <c r="C19" s="154"/>
      <c r="D19" s="155"/>
      <c r="E19" s="155"/>
      <c r="F19" s="156"/>
      <c r="G19" s="156">
        <f t="shared" si="0"/>
        <v>0</v>
      </c>
      <c r="H19" s="144" t="str">
        <f t="shared" si="1"/>
        <v/>
      </c>
      <c r="I19" s="139"/>
      <c r="J19" s="137"/>
      <c r="K19" s="137"/>
      <c r="L19" s="137"/>
      <c r="M19" s="137"/>
      <c r="N19" s="137"/>
      <c r="O19" s="137"/>
    </row>
    <row r="20" spans="1:15" s="46" customFormat="1" ht="15" customHeight="1" x14ac:dyDescent="0.25">
      <c r="A20" s="91" t="s">
        <v>51</v>
      </c>
      <c r="B20" s="106" t="s">
        <v>8</v>
      </c>
      <c r="C20" s="115">
        <f>+SUM(C17:C19)</f>
        <v>3391</v>
      </c>
      <c r="D20" s="115">
        <f>+SUM(D17:D19)</f>
        <v>2544</v>
      </c>
      <c r="E20" s="115">
        <f>+SUM(E17:E19)</f>
        <v>2901</v>
      </c>
      <c r="F20" s="115">
        <f>+SUM(F17:F19)</f>
        <v>2648</v>
      </c>
      <c r="G20" s="115">
        <f t="shared" si="0"/>
        <v>847</v>
      </c>
      <c r="H20" s="108" t="str">
        <f t="shared" si="1"/>
        <v>33,3%▲</v>
      </c>
      <c r="I20" s="109"/>
      <c r="J20" s="45"/>
      <c r="K20" s="45"/>
      <c r="L20" s="45"/>
      <c r="M20" s="45"/>
      <c r="N20" s="45"/>
      <c r="O20" s="45"/>
    </row>
    <row r="21" spans="1:15" ht="15" customHeight="1" x14ac:dyDescent="0.25">
      <c r="A21" s="32" t="s">
        <v>52</v>
      </c>
      <c r="B21" s="60"/>
      <c r="C21" s="104"/>
      <c r="D21" s="104"/>
      <c r="E21" s="155"/>
      <c r="F21" s="155"/>
      <c r="G21" s="160">
        <f t="shared" si="0"/>
        <v>0</v>
      </c>
      <c r="H21" s="147" t="str">
        <f t="shared" si="1"/>
        <v/>
      </c>
      <c r="I21" s="61"/>
    </row>
    <row r="22" spans="1:15" ht="15" customHeight="1" x14ac:dyDescent="0.25">
      <c r="A22" s="131" t="s">
        <v>52</v>
      </c>
      <c r="B22" s="149" t="s">
        <v>21</v>
      </c>
      <c r="C22" s="157"/>
      <c r="D22" s="158"/>
      <c r="E22" s="158"/>
      <c r="F22" s="159"/>
      <c r="G22" s="159">
        <f t="shared" si="0"/>
        <v>0</v>
      </c>
      <c r="H22" s="145" t="str">
        <f t="shared" si="1"/>
        <v/>
      </c>
      <c r="I22" s="109"/>
      <c r="J22" s="137"/>
      <c r="K22" s="137"/>
      <c r="L22" s="137"/>
      <c r="M22" s="137"/>
      <c r="N22" s="137"/>
      <c r="O22" s="137"/>
    </row>
    <row r="23" spans="1:15" ht="15" customHeight="1" x14ac:dyDescent="0.25">
      <c r="A23" s="131" t="s">
        <v>52</v>
      </c>
      <c r="B23" s="143" t="s">
        <v>22</v>
      </c>
      <c r="C23" s="154">
        <v>7185</v>
      </c>
      <c r="D23" s="64">
        <v>7153</v>
      </c>
      <c r="E23" s="64">
        <v>7095.1</v>
      </c>
      <c r="F23" s="156">
        <v>15230</v>
      </c>
      <c r="G23" s="156">
        <f t="shared" si="0"/>
        <v>32</v>
      </c>
      <c r="H23" s="144" t="str">
        <f t="shared" si="1"/>
        <v>0,4%</v>
      </c>
      <c r="I23" s="139"/>
      <c r="J23" s="137"/>
      <c r="K23" s="137"/>
      <c r="L23" s="137"/>
      <c r="M23" s="137"/>
      <c r="N23" s="137"/>
      <c r="O23" s="137"/>
    </row>
    <row r="24" spans="1:15" ht="15" customHeight="1" x14ac:dyDescent="0.25">
      <c r="A24" s="131" t="s">
        <v>52</v>
      </c>
      <c r="B24" s="149" t="s">
        <v>23</v>
      </c>
      <c r="C24" s="157">
        <v>7966</v>
      </c>
      <c r="D24" s="158">
        <v>8382</v>
      </c>
      <c r="E24" s="158">
        <f>8358190/1000</f>
        <v>8358.19</v>
      </c>
      <c r="F24" s="159"/>
      <c r="G24" s="159">
        <f t="shared" si="0"/>
        <v>-416</v>
      </c>
      <c r="H24" s="145" t="str">
        <f t="shared" si="1"/>
        <v>-5,0%</v>
      </c>
      <c r="I24" s="124" t="s">
        <v>163</v>
      </c>
      <c r="J24" s="137"/>
      <c r="K24" s="137"/>
      <c r="L24" s="137"/>
      <c r="M24" s="137"/>
      <c r="N24" s="137"/>
      <c r="O24" s="137"/>
    </row>
    <row r="25" spans="1:15" s="46" customFormat="1" ht="15" customHeight="1" x14ac:dyDescent="0.25">
      <c r="A25" s="91" t="s">
        <v>52</v>
      </c>
      <c r="B25" s="146" t="s">
        <v>8</v>
      </c>
      <c r="C25" s="160">
        <f>+SUM(C22:C24)</f>
        <v>15151</v>
      </c>
      <c r="D25" s="160">
        <f>+SUM(D22:D24)</f>
        <v>15535</v>
      </c>
      <c r="E25" s="160">
        <f>+SUM(E22:E24)</f>
        <v>15453.29</v>
      </c>
      <c r="F25" s="160">
        <f>+SUM(F22:F24)</f>
        <v>15230</v>
      </c>
      <c r="G25" s="160">
        <f t="shared" si="0"/>
        <v>-384</v>
      </c>
      <c r="H25" s="147" t="str">
        <f t="shared" si="1"/>
        <v>-2,5%</v>
      </c>
      <c r="I25" s="139"/>
      <c r="J25" s="45"/>
      <c r="K25" s="45"/>
      <c r="L25" s="45"/>
      <c r="M25" s="45"/>
      <c r="N25" s="45"/>
      <c r="O25" s="45"/>
    </row>
    <row r="26" spans="1:15" ht="15" customHeight="1" x14ac:dyDescent="0.25">
      <c r="A26" s="32" t="s">
        <v>53</v>
      </c>
      <c r="B26" s="55"/>
      <c r="C26" s="161"/>
      <c r="D26" s="161"/>
      <c r="E26" s="158"/>
      <c r="F26" s="158"/>
      <c r="G26" s="115">
        <f t="shared" si="0"/>
        <v>0</v>
      </c>
      <c r="H26" s="108" t="str">
        <f t="shared" si="1"/>
        <v/>
      </c>
      <c r="I26" s="148"/>
    </row>
    <row r="27" spans="1:15" ht="15" customHeight="1" x14ac:dyDescent="0.25">
      <c r="A27" s="131" t="s">
        <v>53</v>
      </c>
      <c r="B27" s="143" t="s">
        <v>21</v>
      </c>
      <c r="C27" s="154"/>
      <c r="D27" s="155"/>
      <c r="E27" s="155"/>
      <c r="F27" s="156"/>
      <c r="G27" s="156">
        <f t="shared" si="0"/>
        <v>0</v>
      </c>
      <c r="H27" s="144" t="str">
        <f t="shared" si="1"/>
        <v/>
      </c>
      <c r="I27" s="107"/>
      <c r="J27" s="137"/>
      <c r="K27" s="137"/>
      <c r="L27" s="137"/>
      <c r="M27" s="137"/>
      <c r="N27" s="137"/>
      <c r="O27" s="137"/>
    </row>
    <row r="28" spans="1:15" ht="15" customHeight="1" x14ac:dyDescent="0.25">
      <c r="A28" s="131" t="s">
        <v>53</v>
      </c>
      <c r="B28" s="149" t="s">
        <v>22</v>
      </c>
      <c r="C28" s="157">
        <v>5579</v>
      </c>
      <c r="D28" s="65">
        <v>5514</v>
      </c>
      <c r="E28" s="65">
        <v>5489.5</v>
      </c>
      <c r="F28" s="159">
        <v>9341.4143362726754</v>
      </c>
      <c r="G28" s="159">
        <f t="shared" si="0"/>
        <v>65</v>
      </c>
      <c r="H28" s="145" t="str">
        <f t="shared" si="1"/>
        <v>1,2%</v>
      </c>
      <c r="I28" s="148"/>
      <c r="J28" s="137"/>
      <c r="K28" s="137"/>
      <c r="L28" s="137"/>
      <c r="M28" s="137"/>
      <c r="N28" s="137"/>
      <c r="O28" s="137"/>
    </row>
    <row r="29" spans="1:15" ht="15" customHeight="1" x14ac:dyDescent="0.25">
      <c r="A29" s="131" t="s">
        <v>53</v>
      </c>
      <c r="B29" s="143" t="s">
        <v>23</v>
      </c>
      <c r="C29" s="154">
        <v>4235</v>
      </c>
      <c r="D29" s="155">
        <v>3773</v>
      </c>
      <c r="E29" s="155">
        <f>3754238/1000</f>
        <v>3754.2379999999998</v>
      </c>
      <c r="F29" s="156"/>
      <c r="G29" s="156">
        <f t="shared" si="0"/>
        <v>462</v>
      </c>
      <c r="H29" s="144" t="str">
        <f t="shared" si="1"/>
        <v>12,2%▲</v>
      </c>
      <c r="I29" s="183" t="s">
        <v>163</v>
      </c>
      <c r="J29" s="137"/>
      <c r="K29" s="137"/>
      <c r="L29" s="137"/>
      <c r="M29" s="137"/>
      <c r="N29" s="137"/>
      <c r="O29" s="137"/>
    </row>
    <row r="30" spans="1:15" s="46" customFormat="1" ht="15" customHeight="1" x14ac:dyDescent="0.25">
      <c r="A30" s="91" t="s">
        <v>53</v>
      </c>
      <c r="B30" s="106" t="s">
        <v>8</v>
      </c>
      <c r="C30" s="115">
        <f>+SUM(C27:C29)</f>
        <v>9814</v>
      </c>
      <c r="D30" s="115">
        <f>+SUM(D27:D29)</f>
        <v>9287</v>
      </c>
      <c r="E30" s="115">
        <f t="shared" ref="E30:F30" si="2">+SUM(E27:E29)</f>
        <v>9243.7379999999994</v>
      </c>
      <c r="F30" s="115">
        <f t="shared" si="2"/>
        <v>9341.4143362726754</v>
      </c>
      <c r="G30" s="115">
        <f t="shared" si="0"/>
        <v>527</v>
      </c>
      <c r="H30" s="108" t="str">
        <f t="shared" si="1"/>
        <v>5,7%</v>
      </c>
      <c r="I30" s="109"/>
      <c r="J30" s="45"/>
      <c r="K30" s="45"/>
      <c r="L30" s="45"/>
      <c r="M30" s="45"/>
      <c r="N30" s="45"/>
      <c r="O30" s="45"/>
    </row>
    <row r="31" spans="1:15" ht="15" customHeight="1" x14ac:dyDescent="0.25">
      <c r="A31" s="32" t="s">
        <v>54</v>
      </c>
      <c r="B31" s="62"/>
      <c r="C31" s="100"/>
      <c r="D31" s="100"/>
      <c r="E31" s="105"/>
      <c r="F31" s="105"/>
      <c r="G31" s="160">
        <f t="shared" si="0"/>
        <v>0</v>
      </c>
      <c r="H31" s="147" t="str">
        <f t="shared" si="1"/>
        <v/>
      </c>
      <c r="I31" s="63"/>
    </row>
    <row r="32" spans="1:15" ht="15" customHeight="1" x14ac:dyDescent="0.25">
      <c r="A32" s="131" t="s">
        <v>54</v>
      </c>
      <c r="B32" s="97" t="s">
        <v>21</v>
      </c>
      <c r="C32" s="164"/>
      <c r="D32" s="163"/>
      <c r="E32" s="165"/>
      <c r="F32" s="165"/>
      <c r="G32" s="159">
        <f t="shared" si="0"/>
        <v>0</v>
      </c>
      <c r="H32" s="145" t="str">
        <f t="shared" si="1"/>
        <v/>
      </c>
      <c r="I32" s="112"/>
      <c r="J32" s="137"/>
      <c r="K32" s="137"/>
      <c r="L32" s="137"/>
      <c r="M32" s="137"/>
      <c r="N32" s="137"/>
      <c r="O32" s="137"/>
    </row>
    <row r="33" spans="1:15" ht="15" customHeight="1" x14ac:dyDescent="0.25">
      <c r="A33" s="131" t="s">
        <v>54</v>
      </c>
      <c r="B33" s="99" t="s">
        <v>22</v>
      </c>
      <c r="C33" s="166"/>
      <c r="D33" s="105"/>
      <c r="E33" s="167"/>
      <c r="F33" s="167"/>
      <c r="G33" s="156">
        <f t="shared" si="0"/>
        <v>0</v>
      </c>
      <c r="H33" s="144" t="str">
        <f t="shared" si="1"/>
        <v/>
      </c>
      <c r="I33" s="113"/>
      <c r="J33" s="137"/>
      <c r="K33" s="137"/>
      <c r="L33" s="137"/>
      <c r="M33" s="137"/>
      <c r="N33" s="137"/>
      <c r="O33" s="137"/>
    </row>
    <row r="34" spans="1:15" ht="15" customHeight="1" x14ac:dyDescent="0.25">
      <c r="A34" s="131" t="s">
        <v>54</v>
      </c>
      <c r="B34" s="97" t="s">
        <v>23</v>
      </c>
      <c r="C34" s="164"/>
      <c r="D34" s="163"/>
      <c r="E34" s="165"/>
      <c r="F34" s="165"/>
      <c r="G34" s="159">
        <f t="shared" si="0"/>
        <v>0</v>
      </c>
      <c r="H34" s="145" t="str">
        <f t="shared" si="1"/>
        <v/>
      </c>
      <c r="I34" s="112"/>
      <c r="J34" s="137"/>
      <c r="K34" s="137"/>
      <c r="L34" s="137"/>
      <c r="M34" s="137"/>
      <c r="N34" s="137"/>
      <c r="O34" s="137"/>
    </row>
    <row r="35" spans="1:15" s="46" customFormat="1" ht="15" customHeight="1" x14ac:dyDescent="0.25">
      <c r="A35" s="91" t="s">
        <v>54</v>
      </c>
      <c r="B35" s="146" t="s">
        <v>8</v>
      </c>
      <c r="C35" s="160">
        <f>+SUM(C32:C34)</f>
        <v>0</v>
      </c>
      <c r="D35" s="160">
        <f>+SUM(D32:D34)</f>
        <v>0</v>
      </c>
      <c r="E35" s="160">
        <f>+SUM(E32:E34)</f>
        <v>0</v>
      </c>
      <c r="F35" s="160">
        <f>+SUM(F32:F34)</f>
        <v>0</v>
      </c>
      <c r="G35" s="160">
        <f t="shared" si="0"/>
        <v>0</v>
      </c>
      <c r="H35" s="147" t="str">
        <f t="shared" si="1"/>
        <v/>
      </c>
      <c r="I35" s="107"/>
      <c r="J35" s="45"/>
      <c r="K35" s="45"/>
      <c r="L35" s="45"/>
      <c r="M35" s="45"/>
      <c r="N35" s="45"/>
      <c r="O35" s="45"/>
    </row>
    <row r="36" spans="1:15" s="46" customFormat="1" ht="15" customHeight="1" x14ac:dyDescent="0.25">
      <c r="A36" s="32" t="s">
        <v>95</v>
      </c>
      <c r="B36" s="58"/>
      <c r="C36" s="163"/>
      <c r="D36" s="165"/>
      <c r="E36" s="165"/>
      <c r="F36" s="165"/>
      <c r="G36" s="165">
        <f t="shared" ref="G36:G39" si="3">IF(ISERROR(C36- D36)=TRUE,"",C36 - D36)</f>
        <v>0</v>
      </c>
      <c r="H36" s="81" t="str">
        <f t="shared" ref="H36:H39" si="4">IF(ISERROR((((C36- D36)/D36)*100)=TRUE),"",IF((((C36- D36)/D36)*100)&lt;-7,FIXED(((C36- D36)/D36)*100, 1,TRUE) &amp;"%" &amp; "▼",IF((((C36- D36)/D36)*100)&gt;7,FIXED(((C36- D36)/D36)*100, 1,TRUE) &amp;"%" &amp;"▲",FIXED(((C36- D36)/D36)*100, 1,TRUE)&amp;"%")))</f>
        <v/>
      </c>
      <c r="I36" s="112"/>
      <c r="J36" s="45"/>
      <c r="K36" s="45"/>
      <c r="L36" s="45"/>
      <c r="M36" s="45"/>
      <c r="N36" s="45"/>
      <c r="O36" s="45"/>
    </row>
    <row r="37" spans="1:15" s="46" customFormat="1" ht="15" customHeight="1" x14ac:dyDescent="0.25">
      <c r="A37" s="181" t="s">
        <v>95</v>
      </c>
      <c r="B37" s="99" t="s">
        <v>21</v>
      </c>
      <c r="C37" s="166"/>
      <c r="D37" s="167"/>
      <c r="E37" s="167"/>
      <c r="F37" s="167"/>
      <c r="G37" s="156">
        <f t="shared" si="3"/>
        <v>0</v>
      </c>
      <c r="H37" s="144" t="str">
        <f t="shared" si="4"/>
        <v/>
      </c>
      <c r="I37" s="113"/>
      <c r="J37" s="45"/>
      <c r="K37" s="45"/>
      <c r="L37" s="45"/>
      <c r="M37" s="45"/>
      <c r="N37" s="45"/>
      <c r="O37" s="45"/>
    </row>
    <row r="38" spans="1:15" s="46" customFormat="1" ht="15" customHeight="1" x14ac:dyDescent="0.25">
      <c r="A38" s="181" t="s">
        <v>95</v>
      </c>
      <c r="B38" s="97" t="s">
        <v>22</v>
      </c>
      <c r="C38" s="164"/>
      <c r="D38" s="165"/>
      <c r="E38" s="165"/>
      <c r="F38" s="165"/>
      <c r="G38" s="159">
        <f t="shared" si="3"/>
        <v>0</v>
      </c>
      <c r="H38" s="145" t="str">
        <f t="shared" si="4"/>
        <v/>
      </c>
      <c r="I38" s="112"/>
      <c r="J38" s="45"/>
      <c r="K38" s="45"/>
      <c r="L38" s="45"/>
      <c r="M38" s="45"/>
      <c r="N38" s="45"/>
      <c r="O38" s="45"/>
    </row>
    <row r="39" spans="1:15" s="46" customFormat="1" ht="15" customHeight="1" x14ac:dyDescent="0.25">
      <c r="A39" s="181" t="s">
        <v>95</v>
      </c>
      <c r="B39" s="99" t="s">
        <v>23</v>
      </c>
      <c r="C39" s="166"/>
      <c r="D39" s="167"/>
      <c r="E39" s="167"/>
      <c r="F39" s="167"/>
      <c r="G39" s="156">
        <f t="shared" si="3"/>
        <v>0</v>
      </c>
      <c r="H39" s="144" t="str">
        <f t="shared" si="4"/>
        <v/>
      </c>
      <c r="I39" s="113"/>
      <c r="J39" s="45"/>
      <c r="K39" s="45"/>
      <c r="L39" s="45"/>
      <c r="M39" s="45"/>
      <c r="N39" s="45"/>
      <c r="O39" s="45"/>
    </row>
    <row r="40" spans="1:15" s="46" customFormat="1" ht="15" customHeight="1" x14ac:dyDescent="0.25">
      <c r="A40" s="181" t="s">
        <v>95</v>
      </c>
      <c r="B40" s="106" t="s">
        <v>8</v>
      </c>
      <c r="C40" s="115">
        <f>+SUM(C37:C39)</f>
        <v>0</v>
      </c>
      <c r="D40" s="115">
        <f>+SUM(D37:D39)</f>
        <v>0</v>
      </c>
      <c r="E40" s="115">
        <f>+SUM(E37:E39)</f>
        <v>0</v>
      </c>
      <c r="F40" s="115">
        <f>+SUM(F37:F39)</f>
        <v>0</v>
      </c>
      <c r="G40" s="115">
        <f t="shared" ref="G40" si="5">IF(ISERROR(C40- D40)=TRUE,"",C40 - D40)</f>
        <v>0</v>
      </c>
      <c r="H40" s="108" t="str">
        <f t="shared" ref="H40" si="6">IF(ISERROR((((C40- D40)/D40)*100)=TRUE),"",IF((((C40- D40)/D40)*100)&lt;-7,FIXED(((C40- D40)/D40)*100, 1,TRUE) &amp;"%" &amp; "▼",IF((((C40- D40)/D40)*100)&gt;7,FIXED(((C40- D40)/D40)*100, 1,TRUE) &amp;"%" &amp;"▲",FIXED(((C40- D40)/D40)*100, 1,TRUE)&amp;"%")))</f>
        <v/>
      </c>
      <c r="I40" s="109"/>
      <c r="J40" s="45"/>
      <c r="K40" s="45"/>
      <c r="L40" s="45"/>
      <c r="M40" s="45"/>
      <c r="N40" s="45"/>
      <c r="O40" s="45"/>
    </row>
    <row r="41" spans="1:15" ht="15" customHeight="1" x14ac:dyDescent="0.25">
      <c r="A41" s="32" t="s">
        <v>28</v>
      </c>
      <c r="B41" s="62"/>
      <c r="C41" s="100"/>
      <c r="D41" s="100"/>
      <c r="E41" s="105"/>
      <c r="F41" s="105"/>
      <c r="G41" s="160">
        <f t="shared" si="0"/>
        <v>0</v>
      </c>
      <c r="H41" s="147" t="str">
        <f t="shared" si="1"/>
        <v/>
      </c>
      <c r="I41" s="63"/>
    </row>
    <row r="42" spans="1:15" ht="15" customHeight="1" x14ac:dyDescent="0.25">
      <c r="A42" s="131" t="s">
        <v>28</v>
      </c>
      <c r="B42" s="97" t="s">
        <v>21</v>
      </c>
      <c r="C42" s="164"/>
      <c r="D42" s="163"/>
      <c r="E42" s="165"/>
      <c r="F42" s="165"/>
      <c r="G42" s="159">
        <f t="shared" si="0"/>
        <v>0</v>
      </c>
      <c r="H42" s="145" t="str">
        <f t="shared" si="1"/>
        <v/>
      </c>
      <c r="I42" s="112"/>
      <c r="J42" s="137"/>
      <c r="K42" s="137"/>
      <c r="L42" s="137"/>
      <c r="M42" s="137"/>
      <c r="N42" s="137"/>
      <c r="O42" s="137"/>
    </row>
    <row r="43" spans="1:15" ht="15" customHeight="1" x14ac:dyDescent="0.25">
      <c r="A43" s="131" t="s">
        <v>28</v>
      </c>
      <c r="B43" s="99" t="s">
        <v>22</v>
      </c>
      <c r="C43" s="166"/>
      <c r="D43" s="105"/>
      <c r="E43" s="167"/>
      <c r="F43" s="167"/>
      <c r="G43" s="156">
        <f t="shared" si="0"/>
        <v>0</v>
      </c>
      <c r="H43" s="144" t="str">
        <f t="shared" si="1"/>
        <v/>
      </c>
      <c r="I43" s="113"/>
      <c r="J43" s="137"/>
      <c r="K43" s="137"/>
      <c r="L43" s="137"/>
      <c r="M43" s="137"/>
      <c r="N43" s="137"/>
      <c r="O43" s="137"/>
    </row>
    <row r="44" spans="1:15" ht="15" customHeight="1" x14ac:dyDescent="0.25">
      <c r="A44" s="131" t="s">
        <v>28</v>
      </c>
      <c r="B44" s="97" t="s">
        <v>23</v>
      </c>
      <c r="C44" s="164"/>
      <c r="D44" s="163"/>
      <c r="E44" s="165"/>
      <c r="F44" s="165"/>
      <c r="G44" s="159">
        <f t="shared" si="0"/>
        <v>0</v>
      </c>
      <c r="H44" s="145" t="str">
        <f t="shared" si="1"/>
        <v/>
      </c>
      <c r="I44" s="112"/>
      <c r="J44" s="137"/>
      <c r="K44" s="137"/>
      <c r="L44" s="137"/>
      <c r="M44" s="137"/>
      <c r="N44" s="137"/>
      <c r="O44" s="137"/>
    </row>
    <row r="45" spans="1:15" s="46" customFormat="1" ht="15" customHeight="1" x14ac:dyDescent="0.25">
      <c r="A45" s="91" t="s">
        <v>28</v>
      </c>
      <c r="B45" s="146" t="s">
        <v>8</v>
      </c>
      <c r="C45" s="160">
        <f>+SUM(C42:C44)</f>
        <v>0</v>
      </c>
      <c r="D45" s="160">
        <f>+SUM(D42:D44)</f>
        <v>0</v>
      </c>
      <c r="E45" s="160">
        <f>+SUM(E42:E44)</f>
        <v>0</v>
      </c>
      <c r="F45" s="160">
        <f>+SUM(F42:F44)</f>
        <v>0</v>
      </c>
      <c r="G45" s="160">
        <f t="shared" si="0"/>
        <v>0</v>
      </c>
      <c r="H45" s="147" t="str">
        <f t="shared" si="1"/>
        <v/>
      </c>
      <c r="I45" s="107"/>
      <c r="J45" s="45"/>
      <c r="K45" s="45"/>
      <c r="L45" s="45"/>
      <c r="M45" s="45"/>
      <c r="N45" s="45"/>
      <c r="O45" s="45"/>
    </row>
    <row r="46" spans="1:15" ht="15" customHeight="1" x14ac:dyDescent="0.25">
      <c r="C46" s="129"/>
      <c r="D46" s="13"/>
      <c r="E46" s="13"/>
      <c r="F46" s="13"/>
    </row>
    <row r="47" spans="1:15" ht="15" customHeight="1" x14ac:dyDescent="0.25">
      <c r="C47" s="129"/>
      <c r="D47" s="13"/>
      <c r="E47" s="13"/>
      <c r="F47" s="13"/>
    </row>
    <row r="48" spans="1:15" ht="15" customHeight="1" x14ac:dyDescent="0.25">
      <c r="C48" s="129"/>
      <c r="D48" s="13"/>
      <c r="E48" s="13"/>
      <c r="F48" s="13"/>
    </row>
    <row r="49" spans="3:6" ht="15" customHeight="1" x14ac:dyDescent="0.25">
      <c r="C49" s="129"/>
      <c r="D49" s="13"/>
      <c r="E49" s="13"/>
      <c r="F49" s="13"/>
    </row>
    <row r="50" spans="3:6" ht="15" customHeight="1" x14ac:dyDescent="0.25">
      <c r="C50" s="129"/>
      <c r="D50" s="13"/>
      <c r="E50" s="13"/>
      <c r="F50" s="13"/>
    </row>
    <row r="51" spans="3:6" ht="15" customHeight="1" x14ac:dyDescent="0.25">
      <c r="C51" s="129"/>
      <c r="D51" s="13"/>
      <c r="E51" s="13"/>
      <c r="F51" s="13"/>
    </row>
    <row r="52" spans="3:6" ht="15" customHeight="1" x14ac:dyDescent="0.25">
      <c r="C52" s="129"/>
      <c r="D52" s="13"/>
      <c r="E52" s="13"/>
      <c r="F52" s="13"/>
    </row>
    <row r="53" spans="3:6" ht="15" customHeight="1" x14ac:dyDescent="0.25">
      <c r="C53" s="129"/>
      <c r="D53" s="13"/>
      <c r="E53" s="13"/>
      <c r="F53" s="13"/>
    </row>
    <row r="54" spans="3:6" ht="15" customHeight="1" x14ac:dyDescent="0.25">
      <c r="C54" s="129"/>
      <c r="D54" s="13"/>
      <c r="E54" s="13"/>
      <c r="F54" s="13"/>
    </row>
    <row r="55" spans="3:6" ht="15" customHeight="1" x14ac:dyDescent="0.25">
      <c r="C55" s="129"/>
      <c r="D55" s="13"/>
      <c r="E55" s="13"/>
      <c r="F55" s="13"/>
    </row>
    <row r="56" spans="3:6" ht="15" customHeight="1" x14ac:dyDescent="0.25">
      <c r="C56" s="129"/>
      <c r="D56" s="13"/>
      <c r="E56" s="13"/>
      <c r="F56" s="13"/>
    </row>
    <row r="57" spans="3:6" ht="15" customHeight="1" x14ac:dyDescent="0.25">
      <c r="C57" s="129"/>
      <c r="D57" s="13"/>
      <c r="E57" s="13"/>
      <c r="F57" s="13"/>
    </row>
    <row r="58" spans="3:6" ht="15" customHeight="1" x14ac:dyDescent="0.25">
      <c r="C58" s="129"/>
      <c r="D58" s="13"/>
      <c r="E58" s="13"/>
      <c r="F58" s="13"/>
    </row>
    <row r="59" spans="3:6" ht="15" customHeight="1" x14ac:dyDescent="0.25">
      <c r="C59" s="129"/>
      <c r="D59" s="13"/>
      <c r="E59" s="13"/>
      <c r="F59" s="13"/>
    </row>
    <row r="60" spans="3:6" ht="15" customHeight="1" x14ac:dyDescent="0.25">
      <c r="C60" s="129"/>
      <c r="D60" s="13"/>
      <c r="E60" s="13"/>
      <c r="F60" s="13"/>
    </row>
    <row r="61" spans="3:6" ht="15" customHeight="1" x14ac:dyDescent="0.25">
      <c r="C61" s="129"/>
      <c r="D61" s="13"/>
      <c r="E61" s="13"/>
      <c r="F61" s="13"/>
    </row>
    <row r="62" spans="3:6" ht="15" customHeight="1" x14ac:dyDescent="0.25">
      <c r="C62" s="129"/>
      <c r="D62" s="13"/>
      <c r="E62" s="13"/>
      <c r="F62" s="13"/>
    </row>
    <row r="63" spans="3:6" ht="15" customHeight="1" x14ac:dyDescent="0.25">
      <c r="C63" s="129"/>
      <c r="D63" s="13"/>
      <c r="E63" s="13"/>
      <c r="F63" s="13"/>
    </row>
    <row r="64" spans="3:6" ht="15" customHeight="1" x14ac:dyDescent="0.25">
      <c r="C64" s="129"/>
      <c r="D64" s="13"/>
      <c r="E64" s="13"/>
      <c r="F64" s="13"/>
    </row>
    <row r="65" spans="3:6" ht="15" customHeight="1" x14ac:dyDescent="0.25">
      <c r="C65" s="129"/>
      <c r="D65" s="13"/>
      <c r="E65" s="13"/>
      <c r="F65" s="13"/>
    </row>
    <row r="66" spans="3:6" ht="15" customHeight="1" x14ac:dyDescent="0.25">
      <c r="C66" s="129"/>
      <c r="D66" s="13"/>
      <c r="E66" s="13"/>
      <c r="F66" s="13"/>
    </row>
    <row r="67" spans="3:6" ht="15" customHeight="1" x14ac:dyDescent="0.25">
      <c r="C67" s="129"/>
      <c r="D67" s="13"/>
      <c r="E67" s="13"/>
      <c r="F67" s="13"/>
    </row>
    <row r="68" spans="3:6" ht="15" customHeight="1" x14ac:dyDescent="0.25">
      <c r="C68" s="129"/>
      <c r="D68" s="13"/>
      <c r="E68" s="13"/>
      <c r="F68" s="13"/>
    </row>
    <row r="69" spans="3:6" ht="15" customHeight="1" x14ac:dyDescent="0.25">
      <c r="C69" s="129"/>
      <c r="D69" s="13"/>
      <c r="E69" s="13"/>
      <c r="F69" s="13"/>
    </row>
    <row r="70" spans="3:6" ht="15" customHeight="1" x14ac:dyDescent="0.25">
      <c r="C70" s="129"/>
      <c r="D70" s="13"/>
      <c r="E70" s="13"/>
      <c r="F70" s="13"/>
    </row>
    <row r="71" spans="3:6" ht="15" customHeight="1" x14ac:dyDescent="0.25">
      <c r="C71" s="129"/>
      <c r="D71" s="13"/>
      <c r="E71" s="13"/>
      <c r="F71" s="13"/>
    </row>
    <row r="72" spans="3:6" ht="15" customHeight="1" x14ac:dyDescent="0.25">
      <c r="C72" s="129"/>
      <c r="D72" s="13"/>
      <c r="E72" s="13"/>
      <c r="F72" s="13"/>
    </row>
    <row r="73" spans="3:6" ht="15" customHeight="1" x14ac:dyDescent="0.25">
      <c r="C73" s="129"/>
      <c r="D73" s="13"/>
      <c r="E73" s="13"/>
      <c r="F73" s="13"/>
    </row>
    <row r="74" spans="3:6" ht="15" customHeight="1" x14ac:dyDescent="0.25">
      <c r="C74" s="129"/>
      <c r="D74" s="13"/>
      <c r="E74" s="13"/>
      <c r="F74" s="13"/>
    </row>
    <row r="75" spans="3:6" ht="15" customHeight="1" x14ac:dyDescent="0.25">
      <c r="C75" s="129"/>
      <c r="D75" s="13"/>
      <c r="E75" s="13"/>
      <c r="F75" s="13"/>
    </row>
    <row r="76" spans="3:6" ht="15" customHeight="1" x14ac:dyDescent="0.25">
      <c r="C76" s="129"/>
      <c r="D76" s="13"/>
      <c r="E76" s="13"/>
      <c r="F76" s="13"/>
    </row>
    <row r="77" spans="3:6" ht="15" customHeight="1" x14ac:dyDescent="0.25">
      <c r="C77" s="129"/>
      <c r="D77" s="13"/>
      <c r="E77" s="13"/>
      <c r="F77" s="13"/>
    </row>
    <row r="78" spans="3:6" ht="15" customHeight="1" x14ac:dyDescent="0.25">
      <c r="C78" s="129"/>
      <c r="D78" s="13"/>
      <c r="E78" s="13"/>
      <c r="F78" s="13"/>
    </row>
    <row r="79" spans="3:6" ht="15" customHeight="1" x14ac:dyDescent="0.25">
      <c r="C79" s="129"/>
      <c r="D79" s="13"/>
      <c r="E79" s="13"/>
      <c r="F79" s="13"/>
    </row>
    <row r="80" spans="3:6" ht="15" customHeight="1" x14ac:dyDescent="0.25">
      <c r="C80" s="129"/>
      <c r="D80" s="13"/>
      <c r="E80" s="13"/>
      <c r="F80" s="13"/>
    </row>
    <row r="81" spans="3:6" ht="15" customHeight="1" x14ac:dyDescent="0.25">
      <c r="C81" s="129"/>
      <c r="D81" s="13"/>
      <c r="E81" s="13"/>
      <c r="F81" s="13"/>
    </row>
    <row r="82" spans="3:6" ht="15" customHeight="1" x14ac:dyDescent="0.25">
      <c r="C82" s="129"/>
      <c r="D82" s="13"/>
      <c r="E82" s="13"/>
      <c r="F82" s="13"/>
    </row>
    <row r="83" spans="3:6" ht="15" customHeight="1" x14ac:dyDescent="0.25">
      <c r="C83" s="129"/>
      <c r="D83" s="13"/>
      <c r="E83" s="13"/>
      <c r="F83" s="13"/>
    </row>
    <row r="84" spans="3:6" ht="15" customHeight="1" x14ac:dyDescent="0.25">
      <c r="C84" s="129"/>
      <c r="D84" s="13"/>
      <c r="E84" s="13"/>
      <c r="F84" s="13"/>
    </row>
    <row r="85" spans="3:6" ht="15" customHeight="1" x14ac:dyDescent="0.25">
      <c r="C85" s="129"/>
      <c r="D85" s="13"/>
      <c r="E85" s="13"/>
      <c r="F85" s="13"/>
    </row>
    <row r="86" spans="3:6" ht="15" customHeight="1" x14ac:dyDescent="0.25">
      <c r="C86" s="129"/>
      <c r="D86" s="13"/>
      <c r="E86" s="13"/>
      <c r="F86" s="13"/>
    </row>
    <row r="87" spans="3:6" ht="15" customHeight="1" x14ac:dyDescent="0.25">
      <c r="C87" s="129"/>
      <c r="D87" s="13"/>
      <c r="E87" s="13"/>
      <c r="F87" s="13"/>
    </row>
    <row r="88" spans="3:6" ht="15" customHeight="1" x14ac:dyDescent="0.25">
      <c r="C88" s="129"/>
      <c r="D88" s="13"/>
      <c r="E88" s="13"/>
      <c r="F88" s="13"/>
    </row>
    <row r="89" spans="3:6" ht="15" customHeight="1" x14ac:dyDescent="0.25">
      <c r="C89" s="129"/>
      <c r="D89" s="13"/>
      <c r="E89" s="13"/>
      <c r="F89" s="13"/>
    </row>
    <row r="90" spans="3:6" ht="15" customHeight="1" x14ac:dyDescent="0.25">
      <c r="C90" s="129"/>
      <c r="D90" s="13"/>
      <c r="E90" s="13"/>
      <c r="F90" s="13"/>
    </row>
    <row r="91" spans="3:6" ht="15" customHeight="1" x14ac:dyDescent="0.25">
      <c r="C91" s="129"/>
      <c r="D91" s="13"/>
      <c r="E91" s="13"/>
      <c r="F91" s="13"/>
    </row>
    <row r="92" spans="3:6" ht="15" customHeight="1" x14ac:dyDescent="0.25">
      <c r="C92" s="129"/>
      <c r="D92" s="13"/>
      <c r="E92" s="13"/>
      <c r="F92" s="13"/>
    </row>
    <row r="93" spans="3:6" ht="15" customHeight="1" x14ac:dyDescent="0.25">
      <c r="C93" s="129"/>
      <c r="D93" s="13"/>
      <c r="E93" s="13"/>
      <c r="F93" s="13"/>
    </row>
    <row r="94" spans="3:6" ht="15" customHeight="1" x14ac:dyDescent="0.25">
      <c r="C94" s="129"/>
      <c r="D94" s="13"/>
      <c r="E94" s="13"/>
      <c r="F94" s="13"/>
    </row>
    <row r="95" spans="3:6" ht="15" customHeight="1" x14ac:dyDescent="0.25">
      <c r="C95" s="129"/>
      <c r="D95" s="13"/>
      <c r="E95" s="13"/>
      <c r="F95" s="13"/>
    </row>
    <row r="96" spans="3:6" ht="15" customHeight="1" x14ac:dyDescent="0.25">
      <c r="C96" s="129"/>
      <c r="D96" s="13"/>
      <c r="E96" s="13"/>
      <c r="F96" s="13"/>
    </row>
    <row r="97" spans="3:6" ht="15" customHeight="1" x14ac:dyDescent="0.25">
      <c r="C97" s="129"/>
      <c r="D97" s="13"/>
      <c r="E97" s="13"/>
      <c r="F97" s="13"/>
    </row>
    <row r="98" spans="3:6" ht="15" customHeight="1" x14ac:dyDescent="0.25">
      <c r="C98" s="129"/>
      <c r="D98" s="13"/>
      <c r="E98" s="13"/>
      <c r="F98" s="13"/>
    </row>
    <row r="99" spans="3:6" ht="15" customHeight="1" x14ac:dyDescent="0.25">
      <c r="C99" s="129"/>
      <c r="D99" s="13"/>
      <c r="E99" s="13"/>
      <c r="F99" s="13"/>
    </row>
    <row r="100" spans="3:6" ht="15" customHeight="1" x14ac:dyDescent="0.25">
      <c r="C100" s="129"/>
      <c r="D100" s="13"/>
      <c r="E100" s="13"/>
      <c r="F100" s="13"/>
    </row>
    <row r="101" spans="3:6" ht="15" customHeight="1" x14ac:dyDescent="0.25">
      <c r="C101" s="129"/>
      <c r="D101" s="13"/>
      <c r="E101" s="13"/>
      <c r="F101" s="13"/>
    </row>
    <row r="102" spans="3:6" ht="15" customHeight="1" x14ac:dyDescent="0.25">
      <c r="C102" s="129"/>
      <c r="D102" s="13"/>
      <c r="E102" s="13"/>
      <c r="F102" s="13"/>
    </row>
    <row r="103" spans="3:6" ht="15" customHeight="1" x14ac:dyDescent="0.25">
      <c r="C103" s="129"/>
      <c r="D103" s="13"/>
      <c r="E103" s="13"/>
      <c r="F103" s="13"/>
    </row>
    <row r="104" spans="3:6" ht="15" customHeight="1" x14ac:dyDescent="0.25">
      <c r="C104" s="129"/>
      <c r="D104" s="13"/>
      <c r="E104" s="13"/>
      <c r="F104" s="13"/>
    </row>
    <row r="105" spans="3:6" ht="15" customHeight="1" x14ac:dyDescent="0.25">
      <c r="C105" s="129"/>
      <c r="D105" s="13"/>
      <c r="E105" s="13"/>
      <c r="F105" s="13"/>
    </row>
    <row r="106" spans="3:6" ht="15" customHeight="1" x14ac:dyDescent="0.25">
      <c r="C106" s="129"/>
      <c r="D106" s="13"/>
      <c r="E106" s="13"/>
      <c r="F106" s="13"/>
    </row>
    <row r="107" spans="3:6" ht="15" customHeight="1" x14ac:dyDescent="0.25">
      <c r="C107" s="129"/>
      <c r="D107" s="13"/>
      <c r="E107" s="13"/>
      <c r="F107" s="13"/>
    </row>
    <row r="108" spans="3:6" ht="15" customHeight="1" x14ac:dyDescent="0.25">
      <c r="C108" s="129"/>
      <c r="D108" s="13"/>
      <c r="E108" s="13"/>
      <c r="F108" s="13"/>
    </row>
    <row r="109" spans="3:6" ht="15" customHeight="1" x14ac:dyDescent="0.25">
      <c r="C109" s="129"/>
      <c r="D109" s="13"/>
      <c r="E109" s="13"/>
      <c r="F109" s="13"/>
    </row>
    <row r="110" spans="3:6" ht="15" customHeight="1" x14ac:dyDescent="0.25">
      <c r="C110" s="129"/>
      <c r="D110" s="13"/>
      <c r="E110" s="13"/>
      <c r="F110" s="13"/>
    </row>
    <row r="111" spans="3:6" ht="15" customHeight="1" x14ac:dyDescent="0.25">
      <c r="C111" s="129"/>
      <c r="D111" s="13"/>
      <c r="E111" s="13"/>
      <c r="F111" s="13"/>
    </row>
    <row r="112" spans="3:6" ht="15" customHeight="1" x14ac:dyDescent="0.25">
      <c r="C112" s="129"/>
      <c r="D112" s="13"/>
      <c r="E112" s="13"/>
      <c r="F112" s="13"/>
    </row>
    <row r="113" spans="3:6" ht="15" customHeight="1" x14ac:dyDescent="0.25">
      <c r="C113" s="129"/>
      <c r="D113" s="13"/>
      <c r="E113" s="13"/>
      <c r="F113" s="13"/>
    </row>
    <row r="114" spans="3:6" ht="15" customHeight="1" x14ac:dyDescent="0.25">
      <c r="C114" s="129"/>
      <c r="D114" s="13"/>
      <c r="E114" s="13"/>
      <c r="F114" s="13"/>
    </row>
    <row r="115" spans="3:6" ht="15" customHeight="1" x14ac:dyDescent="0.25">
      <c r="C115" s="129"/>
      <c r="D115" s="13"/>
      <c r="E115" s="13"/>
      <c r="F115" s="13"/>
    </row>
    <row r="116" spans="3:6" ht="15" customHeight="1" x14ac:dyDescent="0.25">
      <c r="C116" s="129"/>
      <c r="D116" s="13"/>
      <c r="E116" s="13"/>
      <c r="F116" s="13"/>
    </row>
    <row r="117" spans="3:6" ht="15" customHeight="1" x14ac:dyDescent="0.25">
      <c r="C117" s="129"/>
      <c r="D117" s="13"/>
      <c r="E117" s="13"/>
      <c r="F117" s="13"/>
    </row>
    <row r="118" spans="3:6" ht="15" customHeight="1" x14ac:dyDescent="0.25">
      <c r="C118" s="129"/>
      <c r="D118" s="13"/>
      <c r="E118" s="13"/>
      <c r="F118" s="13"/>
    </row>
    <row r="119" spans="3:6" ht="15" customHeight="1" x14ac:dyDescent="0.25">
      <c r="C119" s="129"/>
      <c r="D119" s="13"/>
      <c r="E119" s="13"/>
      <c r="F119" s="13"/>
    </row>
    <row r="120" spans="3:6" ht="15" customHeight="1" x14ac:dyDescent="0.25">
      <c r="C120" s="129"/>
      <c r="D120" s="13"/>
      <c r="E120" s="13"/>
      <c r="F120" s="13"/>
    </row>
    <row r="121" spans="3:6" ht="15" customHeight="1" x14ac:dyDescent="0.25">
      <c r="C121" s="129"/>
      <c r="D121" s="13"/>
      <c r="E121" s="13"/>
      <c r="F121" s="13"/>
    </row>
    <row r="122" spans="3:6" ht="15" customHeight="1" x14ac:dyDescent="0.25">
      <c r="C122" s="129"/>
      <c r="D122" s="13"/>
      <c r="E122" s="13"/>
      <c r="F122" s="13"/>
    </row>
    <row r="123" spans="3:6" ht="15" customHeight="1" x14ac:dyDescent="0.25">
      <c r="C123" s="129"/>
      <c r="D123" s="13"/>
      <c r="E123" s="13"/>
      <c r="F123" s="13"/>
    </row>
    <row r="124" spans="3:6" ht="15" customHeight="1" x14ac:dyDescent="0.25">
      <c r="C124" s="129"/>
      <c r="D124" s="13"/>
      <c r="E124" s="13"/>
      <c r="F124" s="13"/>
    </row>
    <row r="125" spans="3:6" ht="15" customHeight="1" x14ac:dyDescent="0.25">
      <c r="C125" s="129"/>
      <c r="D125" s="13"/>
      <c r="E125" s="13"/>
      <c r="F125" s="13"/>
    </row>
    <row r="126" spans="3:6" ht="15" customHeight="1" x14ac:dyDescent="0.25">
      <c r="C126" s="129"/>
      <c r="D126" s="13"/>
      <c r="E126" s="13"/>
      <c r="F126" s="13"/>
    </row>
    <row r="127" spans="3:6" ht="15" customHeight="1" x14ac:dyDescent="0.25">
      <c r="C127" s="129"/>
      <c r="D127" s="13"/>
      <c r="E127" s="13"/>
      <c r="F127" s="13"/>
    </row>
    <row r="128" spans="3:6" ht="15" customHeight="1" x14ac:dyDescent="0.25">
      <c r="C128" s="129"/>
      <c r="D128" s="13"/>
      <c r="E128" s="13"/>
      <c r="F128" s="13"/>
    </row>
    <row r="129" spans="3:6" ht="15" customHeight="1" x14ac:dyDescent="0.25">
      <c r="C129" s="129"/>
      <c r="D129" s="13"/>
      <c r="E129" s="13"/>
      <c r="F129" s="13"/>
    </row>
    <row r="130" spans="3:6" ht="15" customHeight="1" x14ac:dyDescent="0.25">
      <c r="C130" s="129"/>
      <c r="D130" s="13"/>
      <c r="E130" s="13"/>
      <c r="F130" s="13"/>
    </row>
    <row r="131" spans="3:6" ht="15" customHeight="1" x14ac:dyDescent="0.25">
      <c r="C131" s="129"/>
      <c r="D131" s="13"/>
      <c r="E131" s="13"/>
      <c r="F131" s="13"/>
    </row>
    <row r="132" spans="3:6" ht="15" customHeight="1" x14ac:dyDescent="0.25">
      <c r="C132" s="129"/>
      <c r="D132" s="13"/>
      <c r="E132" s="13"/>
      <c r="F132" s="13"/>
    </row>
    <row r="133" spans="3:6" ht="15" customHeight="1" x14ac:dyDescent="0.25">
      <c r="C133" s="129"/>
      <c r="D133" s="13"/>
      <c r="E133" s="13"/>
      <c r="F133" s="13"/>
    </row>
    <row r="134" spans="3:6" ht="15" customHeight="1" x14ac:dyDescent="0.25">
      <c r="C134" s="129"/>
      <c r="D134" s="13"/>
      <c r="E134" s="13"/>
      <c r="F134" s="13"/>
    </row>
    <row r="135" spans="3:6" ht="15" customHeight="1" x14ac:dyDescent="0.25">
      <c r="C135" s="129"/>
      <c r="D135" s="13"/>
      <c r="E135" s="13"/>
      <c r="F135" s="13"/>
    </row>
    <row r="136" spans="3:6" ht="15" customHeight="1" x14ac:dyDescent="0.25">
      <c r="C136" s="129"/>
      <c r="D136" s="13"/>
      <c r="E136" s="13"/>
      <c r="F136" s="13"/>
    </row>
    <row r="137" spans="3:6" ht="15" customHeight="1" x14ac:dyDescent="0.25">
      <c r="C137" s="129"/>
      <c r="D137" s="13"/>
      <c r="E137" s="13"/>
      <c r="F137" s="13"/>
    </row>
    <row r="138" spans="3:6" ht="15" customHeight="1" x14ac:dyDescent="0.25">
      <c r="C138" s="129"/>
      <c r="D138" s="13"/>
      <c r="E138" s="13"/>
      <c r="F138" s="13"/>
    </row>
    <row r="139" spans="3:6" ht="15" customHeight="1" x14ac:dyDescent="0.25">
      <c r="C139" s="129"/>
      <c r="D139" s="13"/>
      <c r="E139" s="13"/>
      <c r="F139" s="13"/>
    </row>
    <row r="140" spans="3:6" ht="15" customHeight="1" x14ac:dyDescent="0.25">
      <c r="C140" s="129"/>
      <c r="D140" s="13"/>
      <c r="E140" s="13"/>
      <c r="F140" s="13"/>
    </row>
    <row r="141" spans="3:6" ht="15" customHeight="1" x14ac:dyDescent="0.25">
      <c r="C141" s="129"/>
      <c r="D141" s="13"/>
      <c r="E141" s="13"/>
      <c r="F141" s="13"/>
    </row>
    <row r="142" spans="3:6" ht="15" customHeight="1" x14ac:dyDescent="0.25">
      <c r="C142" s="129"/>
      <c r="D142" s="13"/>
      <c r="E142" s="13"/>
      <c r="F142" s="13"/>
    </row>
    <row r="143" spans="3:6" ht="15" customHeight="1" x14ac:dyDescent="0.25">
      <c r="C143" s="129"/>
      <c r="D143" s="13"/>
      <c r="E143" s="13"/>
      <c r="F143" s="13"/>
    </row>
    <row r="144" spans="3:6" ht="15" customHeight="1" x14ac:dyDescent="0.25">
      <c r="C144" s="129"/>
      <c r="D144" s="13"/>
      <c r="E144" s="13"/>
      <c r="F144" s="13"/>
    </row>
    <row r="145" spans="3:6" ht="15" customHeight="1" x14ac:dyDescent="0.25">
      <c r="C145" s="129"/>
      <c r="D145" s="13"/>
      <c r="E145" s="13"/>
      <c r="F145" s="13"/>
    </row>
    <row r="146" spans="3:6" ht="15" customHeight="1" x14ac:dyDescent="0.25">
      <c r="C146" s="129"/>
      <c r="D146" s="13"/>
      <c r="E146" s="13"/>
      <c r="F146" s="13"/>
    </row>
    <row r="147" spans="3:6" ht="15" customHeight="1" x14ac:dyDescent="0.25">
      <c r="C147" s="129"/>
      <c r="D147" s="13"/>
      <c r="E147" s="13"/>
      <c r="F147" s="13"/>
    </row>
    <row r="148" spans="3:6" ht="15" customHeight="1" x14ac:dyDescent="0.25">
      <c r="C148" s="129"/>
      <c r="D148" s="13"/>
      <c r="E148" s="13"/>
      <c r="F148" s="13"/>
    </row>
    <row r="149" spans="3:6" ht="15" customHeight="1" x14ac:dyDescent="0.25">
      <c r="C149" s="129"/>
      <c r="D149" s="13"/>
      <c r="E149" s="13"/>
      <c r="F149" s="13"/>
    </row>
    <row r="150" spans="3:6" ht="15" customHeight="1" x14ac:dyDescent="0.25">
      <c r="C150" s="129"/>
      <c r="D150" s="13"/>
      <c r="E150" s="13"/>
      <c r="F150" s="13"/>
    </row>
    <row r="151" spans="3:6" ht="15" customHeight="1" x14ac:dyDescent="0.25">
      <c r="C151" s="129"/>
      <c r="D151" s="13"/>
      <c r="E151" s="13"/>
      <c r="F151" s="13"/>
    </row>
    <row r="152" spans="3:6" ht="15" customHeight="1" x14ac:dyDescent="0.25">
      <c r="C152" s="129"/>
      <c r="D152" s="13"/>
      <c r="E152" s="13"/>
      <c r="F152" s="13"/>
    </row>
    <row r="153" spans="3:6" ht="15" customHeight="1" x14ac:dyDescent="0.25">
      <c r="C153" s="129"/>
      <c r="D153" s="13"/>
      <c r="E153" s="13"/>
      <c r="F153" s="13"/>
    </row>
    <row r="154" spans="3:6" ht="15" customHeight="1" x14ac:dyDescent="0.25">
      <c r="C154" s="129"/>
      <c r="D154" s="13"/>
      <c r="E154" s="13"/>
      <c r="F154" s="13"/>
    </row>
    <row r="155" spans="3:6" ht="15" customHeight="1" x14ac:dyDescent="0.25">
      <c r="C155" s="129"/>
      <c r="D155" s="13"/>
      <c r="E155" s="13"/>
      <c r="F155" s="13"/>
    </row>
    <row r="156" spans="3:6" ht="15" customHeight="1" x14ac:dyDescent="0.25">
      <c r="C156" s="129"/>
      <c r="D156" s="13"/>
      <c r="E156" s="13"/>
      <c r="F156" s="13"/>
    </row>
    <row r="157" spans="3:6" ht="15" customHeight="1" x14ac:dyDescent="0.25">
      <c r="C157" s="129"/>
      <c r="D157" s="13"/>
      <c r="E157" s="13"/>
      <c r="F157" s="13"/>
    </row>
    <row r="158" spans="3:6" ht="15" customHeight="1" x14ac:dyDescent="0.25">
      <c r="C158" s="129"/>
      <c r="D158" s="13"/>
      <c r="E158" s="13"/>
      <c r="F158" s="13"/>
    </row>
    <row r="159" spans="3:6" ht="15" customHeight="1" x14ac:dyDescent="0.25">
      <c r="C159" s="129"/>
      <c r="D159" s="13"/>
      <c r="E159" s="13"/>
      <c r="F159" s="13"/>
    </row>
    <row r="160" spans="3:6" ht="15" customHeight="1" x14ac:dyDescent="0.25">
      <c r="C160" s="129"/>
      <c r="D160" s="13"/>
      <c r="E160" s="13"/>
      <c r="F160" s="13"/>
    </row>
    <row r="161" spans="3:6" ht="15" customHeight="1" x14ac:dyDescent="0.25">
      <c r="C161" s="129"/>
      <c r="D161" s="13"/>
      <c r="E161" s="13"/>
      <c r="F161" s="13"/>
    </row>
    <row r="162" spans="3:6" ht="15" customHeight="1" x14ac:dyDescent="0.25">
      <c r="C162" s="129"/>
      <c r="D162" s="13"/>
      <c r="E162" s="13"/>
      <c r="F162" s="13"/>
    </row>
    <row r="163" spans="3:6" ht="15" customHeight="1" x14ac:dyDescent="0.25">
      <c r="C163" s="129"/>
      <c r="D163" s="13"/>
      <c r="E163" s="13"/>
      <c r="F163" s="13"/>
    </row>
    <row r="164" spans="3:6" ht="15" customHeight="1" x14ac:dyDescent="0.25">
      <c r="C164" s="129"/>
      <c r="D164" s="13"/>
      <c r="E164" s="13"/>
      <c r="F164" s="13"/>
    </row>
    <row r="165" spans="3:6" ht="15" customHeight="1" x14ac:dyDescent="0.25">
      <c r="C165" s="129"/>
      <c r="D165" s="13"/>
      <c r="E165" s="13"/>
      <c r="F165" s="13"/>
    </row>
    <row r="166" spans="3:6" ht="15" customHeight="1" x14ac:dyDescent="0.25">
      <c r="C166" s="129"/>
      <c r="D166" s="13"/>
      <c r="E166" s="13"/>
      <c r="F166" s="13"/>
    </row>
    <row r="167" spans="3:6" ht="15" customHeight="1" x14ac:dyDescent="0.25">
      <c r="C167" s="129"/>
      <c r="D167" s="13"/>
      <c r="E167" s="13"/>
      <c r="F167" s="13"/>
    </row>
    <row r="168" spans="3:6" ht="15" customHeight="1" x14ac:dyDescent="0.25">
      <c r="C168" s="129"/>
      <c r="D168" s="13"/>
      <c r="E168" s="13"/>
      <c r="F168" s="13"/>
    </row>
    <row r="169" spans="3:6" ht="15" customHeight="1" x14ac:dyDescent="0.25">
      <c r="C169" s="129"/>
      <c r="D169" s="13"/>
      <c r="E169" s="13"/>
      <c r="F169" s="13"/>
    </row>
    <row r="170" spans="3:6" ht="15" customHeight="1" x14ac:dyDescent="0.25">
      <c r="C170" s="129"/>
      <c r="D170" s="13"/>
      <c r="E170" s="13"/>
      <c r="F170" s="13"/>
    </row>
    <row r="171" spans="3:6" ht="15" customHeight="1" x14ac:dyDescent="0.25">
      <c r="C171" s="129"/>
      <c r="D171" s="13"/>
      <c r="E171" s="13"/>
      <c r="F171" s="13"/>
    </row>
    <row r="172" spans="3:6" ht="15" customHeight="1" x14ac:dyDescent="0.25">
      <c r="C172" s="129"/>
      <c r="D172" s="13"/>
      <c r="E172" s="13"/>
      <c r="F172" s="13"/>
    </row>
    <row r="173" spans="3:6" ht="15" customHeight="1" x14ac:dyDescent="0.25">
      <c r="C173" s="129"/>
      <c r="D173" s="13"/>
      <c r="E173" s="13"/>
      <c r="F173" s="13"/>
    </row>
    <row r="174" spans="3:6" ht="15" customHeight="1" x14ac:dyDescent="0.25">
      <c r="C174" s="129"/>
      <c r="D174" s="13"/>
      <c r="E174" s="13"/>
      <c r="F174" s="13"/>
    </row>
    <row r="175" spans="3:6" ht="15" customHeight="1" x14ac:dyDescent="0.25">
      <c r="C175" s="129"/>
      <c r="D175" s="13"/>
      <c r="E175" s="13"/>
      <c r="F175" s="13"/>
    </row>
    <row r="176" spans="3:6" ht="15" customHeight="1" x14ac:dyDescent="0.25">
      <c r="C176" s="129"/>
      <c r="D176" s="13"/>
      <c r="E176" s="13"/>
      <c r="F176" s="13"/>
    </row>
    <row r="177" spans="3:6" ht="15" customHeight="1" x14ac:dyDescent="0.25">
      <c r="C177" s="129"/>
      <c r="D177" s="13"/>
      <c r="E177" s="13"/>
      <c r="F177" s="13"/>
    </row>
    <row r="178" spans="3:6" ht="15" customHeight="1" x14ac:dyDescent="0.25">
      <c r="C178" s="129"/>
      <c r="D178" s="13"/>
      <c r="E178" s="13"/>
      <c r="F178" s="13"/>
    </row>
    <row r="179" spans="3:6" ht="15" customHeight="1" x14ac:dyDescent="0.25">
      <c r="C179" s="129"/>
      <c r="D179" s="13"/>
      <c r="E179" s="13"/>
      <c r="F179" s="13"/>
    </row>
    <row r="180" spans="3:6" ht="15" customHeight="1" x14ac:dyDescent="0.25">
      <c r="C180" s="129"/>
      <c r="D180" s="13"/>
      <c r="E180" s="13"/>
      <c r="F180" s="13"/>
    </row>
    <row r="181" spans="3:6" ht="15" customHeight="1" x14ac:dyDescent="0.25">
      <c r="C181" s="129"/>
      <c r="D181" s="13"/>
      <c r="E181" s="13"/>
      <c r="F181" s="13"/>
    </row>
    <row r="182" spans="3:6" ht="15" customHeight="1" x14ac:dyDescent="0.25">
      <c r="C182" s="129"/>
      <c r="D182" s="13"/>
      <c r="E182" s="13"/>
      <c r="F182" s="13"/>
    </row>
    <row r="183" spans="3:6" ht="15" customHeight="1" x14ac:dyDescent="0.25">
      <c r="C183" s="129"/>
      <c r="D183" s="13"/>
      <c r="E183" s="13"/>
      <c r="F183" s="13"/>
    </row>
    <row r="184" spans="3:6" ht="15" customHeight="1" x14ac:dyDescent="0.25">
      <c r="C184" s="129"/>
      <c r="D184" s="13"/>
      <c r="E184" s="13"/>
      <c r="F184" s="13"/>
    </row>
    <row r="185" spans="3:6" ht="15" customHeight="1" x14ac:dyDescent="0.25">
      <c r="C185" s="129"/>
      <c r="D185" s="13"/>
      <c r="E185" s="13"/>
      <c r="F185" s="13"/>
    </row>
    <row r="186" spans="3:6" ht="15" customHeight="1" x14ac:dyDescent="0.25">
      <c r="C186" s="129"/>
      <c r="D186" s="13"/>
      <c r="E186" s="13"/>
      <c r="F186" s="13"/>
    </row>
    <row r="187" spans="3:6" ht="15" customHeight="1" x14ac:dyDescent="0.25">
      <c r="C187" s="129"/>
      <c r="D187" s="13"/>
      <c r="E187" s="13"/>
      <c r="F187" s="13"/>
    </row>
    <row r="188" spans="3:6" ht="15" customHeight="1" x14ac:dyDescent="0.25">
      <c r="C188" s="129"/>
      <c r="D188" s="13"/>
      <c r="E188" s="13"/>
      <c r="F188" s="13"/>
    </row>
    <row r="189" spans="3:6" ht="15" customHeight="1" x14ac:dyDescent="0.25">
      <c r="C189" s="129"/>
      <c r="D189" s="13"/>
      <c r="E189" s="13"/>
      <c r="F189" s="13"/>
    </row>
    <row r="190" spans="3:6" ht="15" customHeight="1" x14ac:dyDescent="0.25">
      <c r="C190" s="129"/>
      <c r="D190" s="13"/>
      <c r="E190" s="13"/>
      <c r="F190" s="13"/>
    </row>
    <row r="191" spans="3:6" ht="15" customHeight="1" x14ac:dyDescent="0.25">
      <c r="C191" s="129"/>
      <c r="D191" s="13"/>
      <c r="E191" s="13"/>
      <c r="F191" s="13"/>
    </row>
    <row r="192" spans="3:6" ht="15" customHeight="1" x14ac:dyDescent="0.25">
      <c r="C192" s="129"/>
      <c r="D192" s="13"/>
      <c r="E192" s="13"/>
      <c r="F192" s="13"/>
    </row>
    <row r="193" spans="3:6" ht="15" customHeight="1" x14ac:dyDescent="0.25">
      <c r="C193" s="129"/>
      <c r="D193" s="13"/>
      <c r="E193" s="13"/>
      <c r="F193" s="13"/>
    </row>
    <row r="194" spans="3:6" ht="15" customHeight="1" x14ac:dyDescent="0.25">
      <c r="C194" s="129"/>
      <c r="D194" s="13"/>
      <c r="E194" s="13"/>
      <c r="F194" s="13"/>
    </row>
    <row r="195" spans="3:6" ht="15" customHeight="1" x14ac:dyDescent="0.25">
      <c r="C195" s="129"/>
      <c r="D195" s="13"/>
      <c r="E195" s="13"/>
      <c r="F195" s="13"/>
    </row>
    <row r="196" spans="3:6" ht="15" customHeight="1" x14ac:dyDescent="0.25">
      <c r="C196" s="129"/>
      <c r="D196" s="13"/>
      <c r="E196" s="13"/>
      <c r="F196" s="13"/>
    </row>
    <row r="197" spans="3:6" ht="15" customHeight="1" x14ac:dyDescent="0.25">
      <c r="C197" s="129"/>
      <c r="D197" s="13"/>
      <c r="E197" s="13"/>
      <c r="F197" s="13"/>
    </row>
    <row r="198" spans="3:6" ht="15" customHeight="1" x14ac:dyDescent="0.25">
      <c r="C198" s="129"/>
      <c r="D198" s="13"/>
      <c r="E198" s="13"/>
      <c r="F198" s="13"/>
    </row>
    <row r="199" spans="3:6" ht="15" customHeight="1" x14ac:dyDescent="0.25">
      <c r="C199" s="129"/>
      <c r="D199" s="13"/>
      <c r="E199" s="13"/>
      <c r="F199" s="13"/>
    </row>
    <row r="200" spans="3:6" ht="15" customHeight="1" x14ac:dyDescent="0.25">
      <c r="C200" s="129"/>
      <c r="D200" s="13"/>
      <c r="E200" s="13"/>
      <c r="F200" s="13"/>
    </row>
    <row r="201" spans="3:6" ht="15" customHeight="1" x14ac:dyDescent="0.25">
      <c r="C201" s="129"/>
      <c r="D201" s="13"/>
      <c r="E201" s="13"/>
      <c r="F201" s="13"/>
    </row>
    <row r="202" spans="3:6" ht="15" customHeight="1" x14ac:dyDescent="0.25">
      <c r="C202" s="129"/>
      <c r="D202" s="13"/>
      <c r="E202" s="13"/>
      <c r="F202" s="13"/>
    </row>
    <row r="203" spans="3:6" ht="15" customHeight="1" x14ac:dyDescent="0.25">
      <c r="C203" s="129"/>
      <c r="D203" s="13"/>
      <c r="E203" s="13"/>
      <c r="F203" s="13"/>
    </row>
    <row r="204" spans="3:6" ht="15" customHeight="1" x14ac:dyDescent="0.25">
      <c r="C204" s="129"/>
      <c r="D204" s="13"/>
      <c r="E204" s="13"/>
      <c r="F204" s="13"/>
    </row>
    <row r="205" spans="3:6" ht="15" customHeight="1" x14ac:dyDescent="0.25">
      <c r="C205" s="129"/>
      <c r="D205" s="13"/>
      <c r="E205" s="13"/>
      <c r="F205" s="13"/>
    </row>
    <row r="206" spans="3:6" ht="15" customHeight="1" x14ac:dyDescent="0.25">
      <c r="C206" s="129"/>
      <c r="D206" s="13"/>
      <c r="E206" s="13"/>
      <c r="F206" s="13"/>
    </row>
    <row r="207" spans="3:6" ht="15" customHeight="1" x14ac:dyDescent="0.25">
      <c r="C207" s="129"/>
      <c r="D207" s="13"/>
      <c r="E207" s="13"/>
      <c r="F207" s="13"/>
    </row>
    <row r="208" spans="3:6" ht="15" customHeight="1" x14ac:dyDescent="0.25">
      <c r="C208" s="129"/>
      <c r="D208" s="13"/>
      <c r="E208" s="13"/>
      <c r="F208" s="13"/>
    </row>
    <row r="209" spans="3:6" ht="15" customHeight="1" x14ac:dyDescent="0.25">
      <c r="C209" s="129"/>
      <c r="D209" s="13"/>
      <c r="E209" s="13"/>
      <c r="F209" s="13"/>
    </row>
    <row r="210" spans="3:6" ht="15" customHeight="1" x14ac:dyDescent="0.25">
      <c r="C210" s="129"/>
      <c r="D210" s="13"/>
      <c r="E210" s="13"/>
      <c r="F210" s="13"/>
    </row>
    <row r="211" spans="3:6" ht="15" customHeight="1" x14ac:dyDescent="0.25">
      <c r="C211" s="129"/>
      <c r="D211" s="13"/>
      <c r="E211" s="13"/>
      <c r="F211" s="13"/>
    </row>
    <row r="212" spans="3:6" ht="15" customHeight="1" x14ac:dyDescent="0.25">
      <c r="C212" s="129"/>
      <c r="D212" s="13"/>
      <c r="E212" s="13"/>
      <c r="F212" s="13"/>
    </row>
    <row r="213" spans="3:6" ht="15" customHeight="1" x14ac:dyDescent="0.25">
      <c r="C213" s="129"/>
      <c r="D213" s="13"/>
      <c r="E213" s="13"/>
      <c r="F213" s="13"/>
    </row>
    <row r="214" spans="3:6" ht="15" customHeight="1" x14ac:dyDescent="0.25">
      <c r="C214" s="129"/>
      <c r="D214" s="13"/>
      <c r="E214" s="13"/>
      <c r="F214" s="13"/>
    </row>
    <row r="215" spans="3:6" ht="15" customHeight="1" x14ac:dyDescent="0.25">
      <c r="C215" s="129"/>
      <c r="D215" s="13"/>
      <c r="E215" s="13"/>
      <c r="F215" s="13"/>
    </row>
    <row r="216" spans="3:6" ht="15" customHeight="1" x14ac:dyDescent="0.25">
      <c r="C216" s="129"/>
      <c r="D216" s="13"/>
      <c r="E216" s="13"/>
      <c r="F216" s="13"/>
    </row>
    <row r="217" spans="3:6" ht="15" customHeight="1" x14ac:dyDescent="0.25">
      <c r="C217" s="129"/>
      <c r="D217" s="13"/>
      <c r="E217" s="13"/>
      <c r="F217" s="13"/>
    </row>
    <row r="218" spans="3:6" ht="15" customHeight="1" x14ac:dyDescent="0.25">
      <c r="C218" s="129"/>
      <c r="D218" s="13"/>
      <c r="E218" s="13"/>
      <c r="F218" s="13"/>
    </row>
    <row r="219" spans="3:6" ht="15" customHeight="1" x14ac:dyDescent="0.25">
      <c r="C219" s="129"/>
      <c r="D219" s="13"/>
      <c r="E219" s="13"/>
      <c r="F219" s="13"/>
    </row>
    <row r="220" spans="3:6" ht="15" customHeight="1" x14ac:dyDescent="0.25">
      <c r="C220" s="129"/>
      <c r="D220" s="13"/>
      <c r="E220" s="13"/>
      <c r="F220" s="13"/>
    </row>
    <row r="221" spans="3:6" ht="15" customHeight="1" x14ac:dyDescent="0.25">
      <c r="C221" s="129"/>
      <c r="D221" s="13"/>
      <c r="E221" s="13"/>
      <c r="F221" s="13"/>
    </row>
    <row r="222" spans="3:6" ht="15" customHeight="1" x14ac:dyDescent="0.25">
      <c r="C222" s="129"/>
      <c r="D222" s="13"/>
      <c r="E222" s="13"/>
      <c r="F222" s="13"/>
    </row>
    <row r="223" spans="3:6" ht="15" customHeight="1" x14ac:dyDescent="0.25">
      <c r="C223" s="129"/>
      <c r="D223" s="13"/>
      <c r="E223" s="13"/>
      <c r="F223" s="13"/>
    </row>
    <row r="224" spans="3:6" ht="15" customHeight="1" x14ac:dyDescent="0.25">
      <c r="C224" s="129"/>
      <c r="D224" s="13"/>
      <c r="E224" s="13"/>
      <c r="F224" s="13"/>
    </row>
    <row r="225" spans="3:6" ht="15" customHeight="1" x14ac:dyDescent="0.25">
      <c r="C225" s="129"/>
      <c r="D225" s="13"/>
      <c r="E225" s="13"/>
      <c r="F225" s="13"/>
    </row>
    <row r="226" spans="3:6" ht="15" customHeight="1" x14ac:dyDescent="0.25">
      <c r="C226" s="129"/>
      <c r="D226" s="13"/>
      <c r="E226" s="13"/>
      <c r="F226" s="13"/>
    </row>
    <row r="227" spans="3:6" ht="15" customHeight="1" x14ac:dyDescent="0.25">
      <c r="C227" s="129"/>
      <c r="D227" s="13"/>
      <c r="E227" s="13"/>
      <c r="F227" s="13"/>
    </row>
    <row r="228" spans="3:6" ht="15" customHeight="1" x14ac:dyDescent="0.25">
      <c r="C228" s="129"/>
      <c r="D228" s="13"/>
      <c r="E228" s="13"/>
      <c r="F228" s="13"/>
    </row>
    <row r="229" spans="3:6" ht="15" customHeight="1" x14ac:dyDescent="0.25">
      <c r="C229" s="129"/>
      <c r="D229" s="13"/>
      <c r="E229" s="13"/>
      <c r="F229" s="13"/>
    </row>
    <row r="230" spans="3:6" ht="15" customHeight="1" x14ac:dyDescent="0.25">
      <c r="C230" s="129"/>
      <c r="D230" s="13"/>
      <c r="E230" s="13"/>
      <c r="F230" s="13"/>
    </row>
    <row r="231" spans="3:6" ht="15" customHeight="1" x14ac:dyDescent="0.25">
      <c r="C231" s="129"/>
      <c r="D231" s="13"/>
      <c r="E231" s="13"/>
      <c r="F231" s="13"/>
    </row>
    <row r="232" spans="3:6" ht="15" customHeight="1" x14ac:dyDescent="0.25">
      <c r="C232" s="129"/>
      <c r="D232" s="13"/>
      <c r="E232" s="13"/>
      <c r="F232" s="13"/>
    </row>
    <row r="233" spans="3:6" ht="15" customHeight="1" x14ac:dyDescent="0.25">
      <c r="C233" s="129"/>
      <c r="D233" s="13"/>
      <c r="E233" s="13"/>
      <c r="F233" s="13"/>
    </row>
    <row r="234" spans="3:6" ht="15" customHeight="1" x14ac:dyDescent="0.25">
      <c r="C234" s="129"/>
      <c r="D234" s="13"/>
      <c r="E234" s="13"/>
      <c r="F234" s="13"/>
    </row>
    <row r="235" spans="3:6" ht="15" customHeight="1" x14ac:dyDescent="0.25">
      <c r="C235" s="129"/>
      <c r="D235" s="13"/>
      <c r="E235" s="13"/>
      <c r="F235" s="13"/>
    </row>
    <row r="236" spans="3:6" ht="15" customHeight="1" x14ac:dyDescent="0.25">
      <c r="C236" s="129"/>
      <c r="D236" s="13"/>
      <c r="E236" s="13"/>
      <c r="F236" s="13"/>
    </row>
    <row r="237" spans="3:6" ht="15" customHeight="1" x14ac:dyDescent="0.25">
      <c r="C237" s="129"/>
      <c r="D237" s="13"/>
      <c r="E237" s="13"/>
      <c r="F237" s="13"/>
    </row>
    <row r="238" spans="3:6" ht="15" customHeight="1" x14ac:dyDescent="0.25">
      <c r="C238" s="129"/>
      <c r="D238" s="13"/>
      <c r="E238" s="13"/>
      <c r="F238" s="13"/>
    </row>
    <row r="239" spans="3:6" ht="15" customHeight="1" x14ac:dyDescent="0.25">
      <c r="C239" s="129"/>
      <c r="D239" s="13"/>
      <c r="E239" s="13"/>
      <c r="F239" s="13"/>
    </row>
    <row r="240" spans="3:6" ht="15" customHeight="1" x14ac:dyDescent="0.25">
      <c r="C240" s="129"/>
      <c r="D240" s="13"/>
      <c r="E240" s="13"/>
      <c r="F240" s="13"/>
    </row>
    <row r="241" spans="3:6" ht="15" customHeight="1" x14ac:dyDescent="0.25">
      <c r="C241" s="129"/>
      <c r="D241" s="13"/>
      <c r="E241" s="13"/>
      <c r="F241" s="13"/>
    </row>
    <row r="242" spans="3:6" ht="15" customHeight="1" x14ac:dyDescent="0.25">
      <c r="C242" s="129"/>
      <c r="D242" s="13"/>
      <c r="E242" s="13"/>
      <c r="F242" s="13"/>
    </row>
    <row r="243" spans="3:6" ht="15" customHeight="1" x14ac:dyDescent="0.25">
      <c r="C243" s="129"/>
      <c r="D243" s="13"/>
      <c r="E243" s="13"/>
      <c r="F243" s="13"/>
    </row>
    <row r="244" spans="3:6" ht="15" customHeight="1" x14ac:dyDescent="0.25">
      <c r="C244" s="129"/>
      <c r="D244" s="13"/>
      <c r="E244" s="13"/>
      <c r="F244" s="13"/>
    </row>
    <row r="245" spans="3:6" ht="15" customHeight="1" x14ac:dyDescent="0.25">
      <c r="C245" s="129"/>
      <c r="D245" s="13"/>
      <c r="E245" s="13"/>
      <c r="F245" s="13"/>
    </row>
    <row r="246" spans="3:6" ht="15" customHeight="1" x14ac:dyDescent="0.25">
      <c r="C246" s="129"/>
      <c r="D246" s="13"/>
      <c r="E246" s="13"/>
      <c r="F246" s="13"/>
    </row>
    <row r="247" spans="3:6" ht="15" customHeight="1" x14ac:dyDescent="0.25">
      <c r="C247" s="129"/>
      <c r="D247" s="13"/>
      <c r="E247" s="13"/>
      <c r="F247" s="13"/>
    </row>
    <row r="248" spans="3:6" ht="15" customHeight="1" x14ac:dyDescent="0.25">
      <c r="C248" s="129"/>
      <c r="D248" s="13"/>
      <c r="E248" s="13"/>
      <c r="F248" s="13"/>
    </row>
    <row r="249" spans="3:6" ht="15" customHeight="1" x14ac:dyDescent="0.25">
      <c r="C249" s="129"/>
      <c r="D249" s="13"/>
      <c r="E249" s="13"/>
      <c r="F249" s="13"/>
    </row>
    <row r="250" spans="3:6" ht="15" customHeight="1" x14ac:dyDescent="0.25">
      <c r="C250" s="129"/>
      <c r="D250" s="13"/>
      <c r="E250" s="13"/>
      <c r="F250" s="13"/>
    </row>
    <row r="251" spans="3:6" ht="15" customHeight="1" x14ac:dyDescent="0.25">
      <c r="C251" s="129"/>
      <c r="D251" s="13"/>
      <c r="E251" s="13"/>
      <c r="F251" s="13"/>
    </row>
    <row r="252" spans="3:6" ht="15" customHeight="1" x14ac:dyDescent="0.25">
      <c r="C252" s="129"/>
      <c r="D252" s="13"/>
      <c r="E252" s="13"/>
      <c r="F252" s="13"/>
    </row>
    <row r="253" spans="3:6" ht="15" customHeight="1" x14ac:dyDescent="0.25">
      <c r="C253" s="129"/>
      <c r="D253" s="13"/>
      <c r="E253" s="13"/>
      <c r="F253" s="13"/>
    </row>
    <row r="254" spans="3:6" ht="15" customHeight="1" x14ac:dyDescent="0.25">
      <c r="C254" s="129"/>
      <c r="D254" s="13"/>
      <c r="E254" s="13"/>
      <c r="F254" s="13"/>
    </row>
    <row r="255" spans="3:6" ht="15" customHeight="1" x14ac:dyDescent="0.25">
      <c r="C255" s="129"/>
      <c r="D255" s="13"/>
      <c r="E255" s="13"/>
      <c r="F255" s="13"/>
    </row>
    <row r="256" spans="3:6" ht="15" customHeight="1" x14ac:dyDescent="0.25">
      <c r="C256" s="129"/>
      <c r="D256" s="13"/>
      <c r="E256" s="13"/>
      <c r="F256" s="13"/>
    </row>
    <row r="257" spans="3:6" ht="15" customHeight="1" x14ac:dyDescent="0.25">
      <c r="C257" s="129"/>
      <c r="D257" s="13"/>
      <c r="E257" s="13"/>
      <c r="F257" s="13"/>
    </row>
    <row r="258" spans="3:6" ht="15" customHeight="1" x14ac:dyDescent="0.25">
      <c r="C258" s="129"/>
      <c r="D258" s="13"/>
      <c r="E258" s="13"/>
      <c r="F258" s="13"/>
    </row>
    <row r="259" spans="3:6" ht="15" customHeight="1" x14ac:dyDescent="0.25">
      <c r="C259" s="129"/>
      <c r="D259" s="13"/>
      <c r="E259" s="13"/>
      <c r="F259" s="13"/>
    </row>
    <row r="260" spans="3:6" ht="15" customHeight="1" x14ac:dyDescent="0.25">
      <c r="C260" s="129"/>
      <c r="D260" s="13"/>
      <c r="E260" s="13"/>
      <c r="F260" s="13"/>
    </row>
    <row r="261" spans="3:6" ht="15" customHeight="1" x14ac:dyDescent="0.25">
      <c r="C261" s="129"/>
      <c r="D261" s="13"/>
      <c r="E261" s="13"/>
      <c r="F261" s="13"/>
    </row>
    <row r="262" spans="3:6" ht="15" customHeight="1" x14ac:dyDescent="0.25">
      <c r="C262" s="129"/>
      <c r="D262" s="13"/>
      <c r="E262" s="13"/>
      <c r="F262" s="13"/>
    </row>
    <row r="263" spans="3:6" ht="15" customHeight="1" x14ac:dyDescent="0.25">
      <c r="C263" s="129"/>
      <c r="D263" s="13"/>
      <c r="E263" s="13"/>
      <c r="F263" s="13"/>
    </row>
    <row r="264" spans="3:6" ht="15" customHeight="1" x14ac:dyDescent="0.25">
      <c r="C264" s="129"/>
      <c r="D264" s="13"/>
      <c r="E264" s="13"/>
      <c r="F264" s="13"/>
    </row>
    <row r="265" spans="3:6" ht="15" customHeight="1" x14ac:dyDescent="0.25">
      <c r="C265" s="129"/>
      <c r="D265" s="13"/>
      <c r="E265" s="13"/>
      <c r="F265" s="13"/>
    </row>
    <row r="266" spans="3:6" ht="15" customHeight="1" x14ac:dyDescent="0.25">
      <c r="C266" s="129"/>
      <c r="D266" s="13"/>
      <c r="E266" s="13"/>
      <c r="F266" s="13"/>
    </row>
    <row r="267" spans="3:6" ht="15" customHeight="1" x14ac:dyDescent="0.25">
      <c r="C267" s="129"/>
      <c r="D267" s="13"/>
      <c r="E267" s="13"/>
      <c r="F267" s="13"/>
    </row>
    <row r="268" spans="3:6" ht="15" customHeight="1" x14ac:dyDescent="0.25">
      <c r="C268" s="129"/>
      <c r="D268" s="13"/>
      <c r="E268" s="13"/>
      <c r="F268" s="13"/>
    </row>
    <row r="269" spans="3:6" ht="15" customHeight="1" x14ac:dyDescent="0.25">
      <c r="C269" s="129"/>
      <c r="D269" s="13"/>
      <c r="E269" s="13"/>
      <c r="F269" s="13"/>
    </row>
    <row r="270" spans="3:6" ht="15" customHeight="1" x14ac:dyDescent="0.25">
      <c r="C270" s="129"/>
      <c r="D270" s="13"/>
      <c r="E270" s="13"/>
      <c r="F270" s="13"/>
    </row>
    <row r="271" spans="3:6" ht="15" customHeight="1" x14ac:dyDescent="0.25">
      <c r="C271" s="129"/>
      <c r="D271" s="13"/>
      <c r="E271" s="13"/>
      <c r="F271" s="13"/>
    </row>
    <row r="272" spans="3:6" ht="15" customHeight="1" x14ac:dyDescent="0.25">
      <c r="C272" s="129"/>
      <c r="D272" s="13"/>
      <c r="E272" s="13"/>
      <c r="F272" s="13"/>
    </row>
    <row r="273" spans="3:6" ht="15" customHeight="1" x14ac:dyDescent="0.25">
      <c r="C273" s="129"/>
      <c r="D273" s="13"/>
      <c r="E273" s="13"/>
      <c r="F273" s="13"/>
    </row>
    <row r="274" spans="3:6" ht="15" customHeight="1" x14ac:dyDescent="0.25">
      <c r="C274" s="129"/>
      <c r="D274" s="13"/>
      <c r="E274" s="13"/>
      <c r="F274" s="13"/>
    </row>
    <row r="275" spans="3:6" ht="15" customHeight="1" x14ac:dyDescent="0.25">
      <c r="C275" s="129"/>
      <c r="D275" s="13"/>
      <c r="E275" s="13"/>
      <c r="F275" s="13"/>
    </row>
    <row r="276" spans="3:6" ht="15" customHeight="1" x14ac:dyDescent="0.25">
      <c r="C276" s="129"/>
      <c r="D276" s="13"/>
      <c r="E276" s="13"/>
      <c r="F276" s="13"/>
    </row>
    <row r="277" spans="3:6" ht="15" customHeight="1" x14ac:dyDescent="0.25">
      <c r="C277" s="129"/>
      <c r="D277" s="13"/>
      <c r="E277" s="13"/>
      <c r="F277" s="13"/>
    </row>
    <row r="278" spans="3:6" ht="15" customHeight="1" x14ac:dyDescent="0.25">
      <c r="C278" s="129"/>
      <c r="D278" s="13"/>
      <c r="E278" s="13"/>
      <c r="F278" s="13"/>
    </row>
    <row r="279" spans="3:6" ht="15" customHeight="1" x14ac:dyDescent="0.25">
      <c r="C279" s="129"/>
      <c r="D279" s="13"/>
      <c r="E279" s="13"/>
      <c r="F279" s="13"/>
    </row>
    <row r="280" spans="3:6" ht="15" customHeight="1" x14ac:dyDescent="0.25">
      <c r="C280" s="129"/>
      <c r="D280" s="13"/>
      <c r="E280" s="13"/>
      <c r="F280" s="13"/>
    </row>
    <row r="281" spans="3:6" ht="15" customHeight="1" x14ac:dyDescent="0.25">
      <c r="C281" s="129"/>
      <c r="D281" s="13"/>
      <c r="E281" s="13"/>
      <c r="F281" s="13"/>
    </row>
    <row r="282" spans="3:6" ht="15" customHeight="1" x14ac:dyDescent="0.25">
      <c r="C282" s="129"/>
      <c r="D282" s="13"/>
      <c r="E282" s="13"/>
      <c r="F282" s="13"/>
    </row>
    <row r="283" spans="3:6" ht="15" customHeight="1" x14ac:dyDescent="0.25">
      <c r="C283" s="129"/>
      <c r="D283" s="13"/>
      <c r="E283" s="13"/>
      <c r="F283" s="13"/>
    </row>
    <row r="284" spans="3:6" ht="15" customHeight="1" x14ac:dyDescent="0.25">
      <c r="C284" s="129"/>
      <c r="D284" s="13"/>
      <c r="E284" s="13"/>
      <c r="F284" s="13"/>
    </row>
    <row r="285" spans="3:6" ht="15" customHeight="1" x14ac:dyDescent="0.25">
      <c r="C285" s="129"/>
      <c r="D285" s="13"/>
      <c r="E285" s="13"/>
      <c r="F285" s="13"/>
    </row>
    <row r="286" spans="3:6" ht="15" customHeight="1" x14ac:dyDescent="0.25">
      <c r="C286" s="129"/>
      <c r="D286" s="13"/>
      <c r="E286" s="13"/>
      <c r="F286" s="13"/>
    </row>
    <row r="287" spans="3:6" ht="15" customHeight="1" x14ac:dyDescent="0.25">
      <c r="C287" s="129"/>
      <c r="D287" s="13"/>
      <c r="E287" s="13"/>
      <c r="F287" s="13"/>
    </row>
    <row r="288" spans="3:6" ht="15" customHeight="1" x14ac:dyDescent="0.25">
      <c r="C288" s="129"/>
      <c r="D288" s="13"/>
      <c r="E288" s="13"/>
      <c r="F288" s="13"/>
    </row>
    <row r="289" spans="3:6" ht="15" customHeight="1" x14ac:dyDescent="0.25">
      <c r="C289" s="129"/>
      <c r="D289" s="13"/>
      <c r="E289" s="13"/>
      <c r="F289" s="13"/>
    </row>
    <row r="290" spans="3:6" ht="15" customHeight="1" x14ac:dyDescent="0.25">
      <c r="C290" s="129"/>
      <c r="D290" s="13"/>
      <c r="E290" s="13"/>
      <c r="F290" s="13"/>
    </row>
    <row r="291" spans="3:6" ht="15" customHeight="1" x14ac:dyDescent="0.25">
      <c r="C291" s="129"/>
      <c r="D291" s="13"/>
      <c r="E291" s="13"/>
      <c r="F291" s="13"/>
    </row>
    <row r="292" spans="3:6" ht="15" customHeight="1" x14ac:dyDescent="0.25">
      <c r="C292" s="129"/>
      <c r="D292" s="13"/>
      <c r="E292" s="13"/>
      <c r="F292" s="13"/>
    </row>
    <row r="293" spans="3:6" ht="15" customHeight="1" x14ac:dyDescent="0.25">
      <c r="C293" s="129"/>
      <c r="D293" s="13"/>
      <c r="E293" s="13"/>
      <c r="F293" s="13"/>
    </row>
    <row r="294" spans="3:6" ht="15" customHeight="1" x14ac:dyDescent="0.25">
      <c r="C294" s="129"/>
      <c r="D294" s="13"/>
      <c r="E294" s="13"/>
      <c r="F294" s="13"/>
    </row>
    <row r="295" spans="3:6" ht="15" customHeight="1" x14ac:dyDescent="0.25">
      <c r="C295" s="129"/>
      <c r="D295" s="13"/>
      <c r="E295" s="13"/>
      <c r="F295" s="13"/>
    </row>
    <row r="296" spans="3:6" ht="15" customHeight="1" x14ac:dyDescent="0.25">
      <c r="C296" s="129"/>
      <c r="D296" s="13"/>
      <c r="E296" s="13"/>
      <c r="F296" s="13"/>
    </row>
    <row r="297" spans="3:6" ht="15" customHeight="1" x14ac:dyDescent="0.25">
      <c r="C297" s="129"/>
      <c r="D297" s="13"/>
      <c r="E297" s="13"/>
      <c r="F297" s="13"/>
    </row>
    <row r="298" spans="3:6" ht="15" customHeight="1" x14ac:dyDescent="0.25">
      <c r="C298" s="129"/>
      <c r="D298" s="13"/>
      <c r="E298" s="13"/>
      <c r="F298" s="13"/>
    </row>
    <row r="299" spans="3:6" ht="15" customHeight="1" x14ac:dyDescent="0.25">
      <c r="C299" s="129"/>
      <c r="D299" s="13"/>
      <c r="E299" s="13"/>
      <c r="F299" s="13"/>
    </row>
    <row r="300" spans="3:6" ht="15" customHeight="1" x14ac:dyDescent="0.25">
      <c r="C300" s="129"/>
      <c r="D300" s="13"/>
      <c r="E300" s="13"/>
      <c r="F300" s="13"/>
    </row>
    <row r="301" spans="3:6" ht="15" customHeight="1" x14ac:dyDescent="0.25">
      <c r="C301" s="129"/>
      <c r="D301" s="13"/>
      <c r="E301" s="13"/>
      <c r="F301" s="13"/>
    </row>
    <row r="302" spans="3:6" ht="15" customHeight="1" x14ac:dyDescent="0.25">
      <c r="C302" s="129"/>
      <c r="D302" s="13"/>
      <c r="E302" s="13"/>
      <c r="F302" s="13"/>
    </row>
    <row r="303" spans="3:6" ht="15" customHeight="1" x14ac:dyDescent="0.25">
      <c r="C303" s="129"/>
      <c r="D303" s="13"/>
      <c r="E303" s="13"/>
      <c r="F303" s="13"/>
    </row>
    <row r="304" spans="3:6" ht="15" customHeight="1" x14ac:dyDescent="0.25">
      <c r="C304" s="129"/>
      <c r="D304" s="13"/>
      <c r="E304" s="13"/>
      <c r="F304" s="13"/>
    </row>
    <row r="305" spans="3:6" ht="15" customHeight="1" x14ac:dyDescent="0.25">
      <c r="C305" s="129"/>
      <c r="D305" s="13"/>
      <c r="E305" s="13"/>
      <c r="F305" s="13"/>
    </row>
    <row r="306" spans="3:6" ht="15" customHeight="1" x14ac:dyDescent="0.25">
      <c r="C306" s="129"/>
      <c r="D306" s="13"/>
      <c r="E306" s="13"/>
      <c r="F306" s="13"/>
    </row>
    <row r="307" spans="3:6" ht="15" customHeight="1" x14ac:dyDescent="0.25">
      <c r="C307" s="129"/>
      <c r="D307" s="13"/>
      <c r="E307" s="13"/>
      <c r="F307" s="13"/>
    </row>
    <row r="308" spans="3:6" ht="15" customHeight="1" x14ac:dyDescent="0.25">
      <c r="C308" s="129"/>
      <c r="D308" s="13"/>
      <c r="E308" s="13"/>
      <c r="F308" s="13"/>
    </row>
    <row r="309" spans="3:6" ht="15" customHeight="1" x14ac:dyDescent="0.25">
      <c r="C309" s="129"/>
      <c r="D309" s="13"/>
      <c r="E309" s="13"/>
      <c r="F309" s="13"/>
    </row>
    <row r="310" spans="3:6" ht="15" customHeight="1" x14ac:dyDescent="0.25">
      <c r="C310" s="129"/>
      <c r="D310" s="13"/>
      <c r="E310" s="13"/>
      <c r="F310" s="13"/>
    </row>
    <row r="311" spans="3:6" ht="15" customHeight="1" x14ac:dyDescent="0.25">
      <c r="C311" s="129"/>
      <c r="D311" s="13"/>
      <c r="E311" s="13"/>
      <c r="F311" s="13"/>
    </row>
    <row r="312" spans="3:6" ht="15" customHeight="1" x14ac:dyDescent="0.25">
      <c r="C312" s="129"/>
      <c r="D312" s="13"/>
      <c r="E312" s="13"/>
      <c r="F312" s="13"/>
    </row>
    <row r="313" spans="3:6" ht="15" customHeight="1" x14ac:dyDescent="0.25">
      <c r="C313" s="129"/>
      <c r="D313" s="13"/>
      <c r="E313" s="13"/>
      <c r="F313" s="13"/>
    </row>
    <row r="314" spans="3:6" ht="15" customHeight="1" x14ac:dyDescent="0.25">
      <c r="C314" s="129"/>
      <c r="D314" s="13"/>
      <c r="E314" s="13"/>
      <c r="F314" s="13"/>
    </row>
    <row r="315" spans="3:6" ht="15" customHeight="1" x14ac:dyDescent="0.25">
      <c r="C315" s="129"/>
      <c r="D315" s="13"/>
      <c r="E315" s="13"/>
      <c r="F315" s="13"/>
    </row>
    <row r="316" spans="3:6" ht="15" customHeight="1" x14ac:dyDescent="0.25">
      <c r="C316" s="129"/>
      <c r="D316" s="13"/>
      <c r="E316" s="13"/>
      <c r="F316" s="13"/>
    </row>
    <row r="317" spans="3:6" ht="15" customHeight="1" x14ac:dyDescent="0.25">
      <c r="C317" s="129"/>
      <c r="D317" s="13"/>
      <c r="E317" s="13"/>
      <c r="F317" s="13"/>
    </row>
    <row r="318" spans="3:6" ht="15" customHeight="1" x14ac:dyDescent="0.25">
      <c r="C318" s="129"/>
      <c r="D318" s="13"/>
      <c r="E318" s="13"/>
      <c r="F318" s="13"/>
    </row>
    <row r="319" spans="3:6" ht="15" customHeight="1" x14ac:dyDescent="0.25">
      <c r="C319" s="129"/>
      <c r="D319" s="13"/>
      <c r="E319" s="13"/>
      <c r="F319" s="13"/>
    </row>
    <row r="320" spans="3:6" ht="15" customHeight="1" x14ac:dyDescent="0.25">
      <c r="C320" s="129"/>
      <c r="D320" s="13"/>
      <c r="E320" s="13"/>
      <c r="F320" s="13"/>
    </row>
    <row r="321" spans="3:6" ht="15" customHeight="1" x14ac:dyDescent="0.25">
      <c r="C321" s="129"/>
      <c r="D321" s="13"/>
      <c r="E321" s="13"/>
      <c r="F321" s="13"/>
    </row>
    <row r="322" spans="3:6" ht="15" customHeight="1" x14ac:dyDescent="0.25">
      <c r="C322" s="129"/>
      <c r="D322" s="13"/>
      <c r="E322" s="13"/>
      <c r="F322" s="13"/>
    </row>
    <row r="323" spans="3:6" ht="15" customHeight="1" x14ac:dyDescent="0.25">
      <c r="C323" s="129"/>
      <c r="D323" s="13"/>
      <c r="E323" s="13"/>
      <c r="F323" s="13"/>
    </row>
    <row r="324" spans="3:6" ht="15" customHeight="1" x14ac:dyDescent="0.25">
      <c r="C324" s="129"/>
      <c r="D324" s="13"/>
      <c r="E324" s="13"/>
      <c r="F324" s="13"/>
    </row>
    <row r="325" spans="3:6" ht="15" customHeight="1" x14ac:dyDescent="0.25">
      <c r="C325" s="129"/>
      <c r="D325" s="13"/>
      <c r="E325" s="13"/>
      <c r="F325" s="13"/>
    </row>
    <row r="326" spans="3:6" ht="15" customHeight="1" x14ac:dyDescent="0.25">
      <c r="C326" s="129"/>
      <c r="D326" s="13"/>
      <c r="E326" s="13"/>
      <c r="F326" s="13"/>
    </row>
    <row r="327" spans="3:6" ht="15" customHeight="1" x14ac:dyDescent="0.25">
      <c r="C327" s="129"/>
      <c r="D327" s="13"/>
      <c r="E327" s="13"/>
      <c r="F327" s="13"/>
    </row>
    <row r="328" spans="3:6" ht="15" customHeight="1" x14ac:dyDescent="0.25">
      <c r="C328" s="129"/>
      <c r="D328" s="13"/>
      <c r="E328" s="13"/>
      <c r="F328" s="13"/>
    </row>
    <row r="329" spans="3:6" ht="15" customHeight="1" x14ac:dyDescent="0.25">
      <c r="C329" s="129"/>
      <c r="D329" s="13"/>
      <c r="E329" s="13"/>
      <c r="F329" s="13"/>
    </row>
    <row r="330" spans="3:6" ht="15" customHeight="1" x14ac:dyDescent="0.25">
      <c r="C330" s="129"/>
      <c r="D330" s="13"/>
      <c r="E330" s="13"/>
      <c r="F330" s="13"/>
    </row>
    <row r="331" spans="3:6" ht="15" customHeight="1" x14ac:dyDescent="0.25">
      <c r="C331" s="129"/>
      <c r="D331" s="13"/>
      <c r="E331" s="13"/>
      <c r="F331" s="13"/>
    </row>
    <row r="332" spans="3:6" ht="15" customHeight="1" x14ac:dyDescent="0.25">
      <c r="C332" s="129"/>
      <c r="D332" s="13"/>
      <c r="E332" s="13"/>
      <c r="F332" s="13"/>
    </row>
    <row r="333" spans="3:6" ht="15" customHeight="1" x14ac:dyDescent="0.25">
      <c r="C333" s="129"/>
      <c r="D333" s="13"/>
      <c r="E333" s="13"/>
      <c r="F333" s="13"/>
    </row>
    <row r="334" spans="3:6" ht="15" customHeight="1" x14ac:dyDescent="0.25">
      <c r="C334" s="129"/>
      <c r="D334" s="13"/>
      <c r="E334" s="13"/>
      <c r="F334" s="13"/>
    </row>
    <row r="335" spans="3:6" ht="15" customHeight="1" x14ac:dyDescent="0.25">
      <c r="C335" s="129"/>
      <c r="D335" s="13"/>
      <c r="E335" s="13"/>
      <c r="F335" s="13"/>
    </row>
    <row r="336" spans="3:6" ht="15" customHeight="1" x14ac:dyDescent="0.25">
      <c r="C336" s="129"/>
      <c r="D336" s="13"/>
      <c r="E336" s="13"/>
      <c r="F336" s="13"/>
    </row>
    <row r="337" spans="3:6" ht="15" customHeight="1" x14ac:dyDescent="0.25">
      <c r="C337" s="129"/>
      <c r="D337" s="13"/>
      <c r="E337" s="13"/>
      <c r="F337" s="13"/>
    </row>
    <row r="338" spans="3:6" ht="15" customHeight="1" x14ac:dyDescent="0.25">
      <c r="C338" s="129"/>
      <c r="D338" s="13"/>
      <c r="E338" s="13"/>
      <c r="F338" s="13"/>
    </row>
    <row r="339" spans="3:6" ht="15" customHeight="1" x14ac:dyDescent="0.25">
      <c r="C339" s="129"/>
      <c r="D339" s="13"/>
      <c r="E339" s="13"/>
      <c r="F339" s="13"/>
    </row>
    <row r="340" spans="3:6" ht="15" customHeight="1" x14ac:dyDescent="0.25">
      <c r="C340" s="129"/>
      <c r="D340" s="13"/>
      <c r="E340" s="13"/>
      <c r="F340" s="13"/>
    </row>
    <row r="341" spans="3:6" ht="15" customHeight="1" x14ac:dyDescent="0.25">
      <c r="C341" s="129"/>
      <c r="D341" s="13"/>
      <c r="E341" s="13"/>
      <c r="F341" s="13"/>
    </row>
    <row r="342" spans="3:6" ht="15" customHeight="1" x14ac:dyDescent="0.25">
      <c r="C342" s="129"/>
      <c r="D342" s="13"/>
      <c r="E342" s="13"/>
      <c r="F342" s="13"/>
    </row>
    <row r="343" spans="3:6" ht="15" customHeight="1" x14ac:dyDescent="0.25">
      <c r="C343" s="129"/>
      <c r="D343" s="13"/>
      <c r="E343" s="13"/>
      <c r="F343" s="13"/>
    </row>
    <row r="344" spans="3:6" ht="15" customHeight="1" x14ac:dyDescent="0.25">
      <c r="C344" s="129"/>
      <c r="D344" s="13"/>
      <c r="E344" s="13"/>
      <c r="F344" s="13"/>
    </row>
    <row r="345" spans="3:6" ht="15" customHeight="1" x14ac:dyDescent="0.25">
      <c r="C345" s="129"/>
      <c r="D345" s="13"/>
      <c r="E345" s="13"/>
      <c r="F345" s="13"/>
    </row>
    <row r="346" spans="3:6" ht="15" customHeight="1" x14ac:dyDescent="0.25">
      <c r="C346" s="129"/>
      <c r="D346" s="13"/>
      <c r="E346" s="13"/>
      <c r="F346" s="13"/>
    </row>
    <row r="347" spans="3:6" ht="15" customHeight="1" x14ac:dyDescent="0.25">
      <c r="C347" s="129"/>
      <c r="D347" s="13"/>
      <c r="E347" s="13"/>
      <c r="F347" s="13"/>
    </row>
    <row r="348" spans="3:6" ht="15" customHeight="1" x14ac:dyDescent="0.25">
      <c r="C348" s="129"/>
      <c r="D348" s="13"/>
      <c r="E348" s="13"/>
      <c r="F348" s="13"/>
    </row>
    <row r="349" spans="3:6" ht="15" customHeight="1" x14ac:dyDescent="0.25">
      <c r="C349" s="129"/>
      <c r="D349" s="13"/>
      <c r="E349" s="13"/>
      <c r="F349" s="13"/>
    </row>
    <row r="350" spans="3:6" ht="15" customHeight="1" x14ac:dyDescent="0.25">
      <c r="C350" s="129"/>
      <c r="D350" s="13"/>
      <c r="E350" s="13"/>
      <c r="F350" s="13"/>
    </row>
    <row r="351" spans="3:6" ht="15" customHeight="1" x14ac:dyDescent="0.25">
      <c r="C351" s="129"/>
      <c r="D351" s="13"/>
      <c r="E351" s="13"/>
      <c r="F351" s="13"/>
    </row>
    <row r="352" spans="3:6" ht="15" customHeight="1" x14ac:dyDescent="0.25">
      <c r="C352" s="129"/>
      <c r="D352" s="13"/>
      <c r="E352" s="13"/>
      <c r="F352" s="13"/>
    </row>
    <row r="353" spans="3:6" ht="15" customHeight="1" x14ac:dyDescent="0.25">
      <c r="C353" s="129"/>
      <c r="D353" s="13"/>
      <c r="E353" s="13"/>
      <c r="F353" s="13"/>
    </row>
    <row r="354" spans="3:6" ht="15" customHeight="1" x14ac:dyDescent="0.25">
      <c r="C354" s="129"/>
      <c r="D354" s="13"/>
      <c r="E354" s="13"/>
      <c r="F354" s="13"/>
    </row>
    <row r="355" spans="3:6" ht="15" customHeight="1" x14ac:dyDescent="0.25">
      <c r="C355" s="129"/>
      <c r="D355" s="13"/>
      <c r="E355" s="13"/>
      <c r="F355" s="13"/>
    </row>
    <row r="356" spans="3:6" ht="15" customHeight="1" x14ac:dyDescent="0.25">
      <c r="C356" s="129"/>
      <c r="D356" s="13"/>
      <c r="E356" s="13"/>
      <c r="F356" s="13"/>
    </row>
    <row r="357" spans="3:6" ht="15" customHeight="1" x14ac:dyDescent="0.25">
      <c r="C357" s="129"/>
      <c r="D357" s="13"/>
      <c r="E357" s="13"/>
      <c r="F357" s="13"/>
    </row>
    <row r="358" spans="3:6" ht="15" customHeight="1" x14ac:dyDescent="0.25">
      <c r="C358" s="129"/>
      <c r="D358" s="13"/>
      <c r="E358" s="13"/>
      <c r="F358" s="13"/>
    </row>
    <row r="359" spans="3:6" ht="15" customHeight="1" x14ac:dyDescent="0.25">
      <c r="C359" s="129"/>
      <c r="D359" s="13"/>
      <c r="E359" s="13"/>
      <c r="F359" s="13"/>
    </row>
    <row r="360" spans="3:6" ht="15" customHeight="1" x14ac:dyDescent="0.25">
      <c r="C360" s="129"/>
      <c r="D360" s="13"/>
      <c r="E360" s="13"/>
      <c r="F360" s="13"/>
    </row>
    <row r="361" spans="3:6" ht="15" customHeight="1" x14ac:dyDescent="0.25">
      <c r="C361" s="129"/>
      <c r="D361" s="13"/>
      <c r="E361" s="13"/>
      <c r="F361" s="13"/>
    </row>
    <row r="362" spans="3:6" ht="15" customHeight="1" x14ac:dyDescent="0.25">
      <c r="C362" s="129"/>
      <c r="D362" s="13"/>
      <c r="E362" s="13"/>
      <c r="F362" s="13"/>
    </row>
    <row r="363" spans="3:6" ht="15" customHeight="1" x14ac:dyDescent="0.25">
      <c r="C363" s="129"/>
      <c r="D363" s="13"/>
      <c r="E363" s="13"/>
      <c r="F363" s="13"/>
    </row>
    <row r="364" spans="3:6" ht="15" customHeight="1" x14ac:dyDescent="0.25">
      <c r="C364" s="129"/>
      <c r="D364" s="13"/>
      <c r="E364" s="13"/>
      <c r="F364" s="13"/>
    </row>
    <row r="365" spans="3:6" ht="15" customHeight="1" x14ac:dyDescent="0.25">
      <c r="C365" s="129"/>
      <c r="D365" s="13"/>
      <c r="E365" s="13"/>
      <c r="F365" s="13"/>
    </row>
    <row r="366" spans="3:6" ht="15" customHeight="1" x14ac:dyDescent="0.25">
      <c r="C366" s="129"/>
      <c r="D366" s="13"/>
      <c r="E366" s="13"/>
      <c r="F366" s="13"/>
    </row>
    <row r="367" spans="3:6" ht="15" customHeight="1" x14ac:dyDescent="0.25">
      <c r="C367" s="129"/>
      <c r="D367" s="13"/>
      <c r="E367" s="13"/>
      <c r="F367" s="13"/>
    </row>
    <row r="368" spans="3:6" ht="15" customHeight="1" x14ac:dyDescent="0.25">
      <c r="C368" s="129"/>
      <c r="D368" s="13"/>
      <c r="E368" s="13"/>
      <c r="F368" s="13"/>
    </row>
    <row r="369" spans="3:6" ht="15" customHeight="1" x14ac:dyDescent="0.25">
      <c r="C369" s="129"/>
      <c r="D369" s="13"/>
      <c r="E369" s="13"/>
      <c r="F369" s="13"/>
    </row>
    <row r="370" spans="3:6" ht="15" customHeight="1" x14ac:dyDescent="0.25">
      <c r="C370" s="129"/>
      <c r="D370" s="13"/>
      <c r="E370" s="13"/>
      <c r="F370" s="13"/>
    </row>
    <row r="371" spans="3:6" ht="15" customHeight="1" x14ac:dyDescent="0.25">
      <c r="C371" s="129"/>
      <c r="D371" s="13"/>
      <c r="E371" s="13"/>
      <c r="F371" s="13"/>
    </row>
    <row r="372" spans="3:6" ht="15" customHeight="1" x14ac:dyDescent="0.25">
      <c r="C372" s="129"/>
      <c r="D372" s="13"/>
      <c r="E372" s="13"/>
      <c r="F372" s="13"/>
    </row>
    <row r="373" spans="3:6" ht="15" customHeight="1" x14ac:dyDescent="0.25">
      <c r="C373" s="129"/>
      <c r="D373" s="13"/>
      <c r="E373" s="13"/>
      <c r="F373" s="13"/>
    </row>
    <row r="374" spans="3:6" ht="15" customHeight="1" x14ac:dyDescent="0.25">
      <c r="C374" s="129"/>
      <c r="D374" s="13"/>
      <c r="E374" s="13"/>
      <c r="F374" s="13"/>
    </row>
    <row r="375" spans="3:6" ht="15" customHeight="1" x14ac:dyDescent="0.25">
      <c r="C375" s="129"/>
      <c r="D375" s="13"/>
      <c r="E375" s="13"/>
      <c r="F375" s="13"/>
    </row>
    <row r="376" spans="3:6" ht="15" customHeight="1" x14ac:dyDescent="0.25">
      <c r="C376" s="129"/>
      <c r="D376" s="13"/>
      <c r="E376" s="13"/>
      <c r="F376" s="13"/>
    </row>
    <row r="377" spans="3:6" ht="15" customHeight="1" x14ac:dyDescent="0.25">
      <c r="C377" s="129"/>
      <c r="D377" s="13"/>
      <c r="E377" s="13"/>
      <c r="F377" s="13"/>
    </row>
    <row r="378" spans="3:6" ht="15" customHeight="1" x14ac:dyDescent="0.25">
      <c r="C378" s="129"/>
      <c r="D378" s="13"/>
      <c r="E378" s="13"/>
      <c r="F378" s="13"/>
    </row>
    <row r="379" spans="3:6" ht="15" customHeight="1" x14ac:dyDescent="0.25">
      <c r="C379" s="129"/>
      <c r="D379" s="13"/>
      <c r="E379" s="13"/>
      <c r="F379" s="13"/>
    </row>
    <row r="380" spans="3:6" ht="15" customHeight="1" x14ac:dyDescent="0.25">
      <c r="C380" s="129"/>
      <c r="D380" s="13"/>
      <c r="E380" s="13"/>
      <c r="F380" s="13"/>
    </row>
    <row r="381" spans="3:6" ht="15" customHeight="1" x14ac:dyDescent="0.25">
      <c r="C381" s="129"/>
      <c r="D381" s="13"/>
      <c r="E381" s="13"/>
      <c r="F381" s="13"/>
    </row>
    <row r="382" spans="3:6" ht="15" customHeight="1" x14ac:dyDescent="0.25">
      <c r="C382" s="129"/>
      <c r="D382" s="13"/>
      <c r="E382" s="13"/>
      <c r="F382" s="13"/>
    </row>
    <row r="383" spans="3:6" ht="15" customHeight="1" x14ac:dyDescent="0.25">
      <c r="C383" s="129"/>
      <c r="D383" s="13"/>
      <c r="E383" s="13"/>
      <c r="F383" s="13"/>
    </row>
    <row r="384" spans="3:6" ht="15" customHeight="1" x14ac:dyDescent="0.25">
      <c r="C384" s="129"/>
      <c r="D384" s="13"/>
      <c r="E384" s="13"/>
      <c r="F384" s="13"/>
    </row>
    <row r="385" spans="3:6" ht="15" customHeight="1" x14ac:dyDescent="0.25">
      <c r="C385" s="129"/>
      <c r="D385" s="13"/>
      <c r="E385" s="13"/>
      <c r="F385" s="13"/>
    </row>
    <row r="386" spans="3:6" ht="15" customHeight="1" x14ac:dyDescent="0.25">
      <c r="C386" s="129"/>
      <c r="D386" s="13"/>
      <c r="E386" s="13"/>
      <c r="F386" s="13"/>
    </row>
    <row r="387" spans="3:6" ht="15" customHeight="1" x14ac:dyDescent="0.25">
      <c r="C387" s="129"/>
      <c r="D387" s="13"/>
      <c r="E387" s="13"/>
      <c r="F387" s="13"/>
    </row>
    <row r="388" spans="3:6" ht="15" customHeight="1" x14ac:dyDescent="0.25">
      <c r="C388" s="129"/>
      <c r="D388" s="13"/>
      <c r="E388" s="13"/>
      <c r="F388" s="13"/>
    </row>
    <row r="389" spans="3:6" ht="15" customHeight="1" x14ac:dyDescent="0.25">
      <c r="C389" s="129"/>
      <c r="D389" s="13"/>
      <c r="E389" s="13"/>
      <c r="F389" s="13"/>
    </row>
    <row r="390" spans="3:6" ht="15" customHeight="1" x14ac:dyDescent="0.25">
      <c r="C390" s="129"/>
      <c r="D390" s="13"/>
      <c r="E390" s="13"/>
      <c r="F390" s="13"/>
    </row>
    <row r="391" spans="3:6" ht="15" customHeight="1" x14ac:dyDescent="0.25">
      <c r="C391" s="129"/>
      <c r="D391" s="13"/>
      <c r="E391" s="13"/>
      <c r="F391" s="13"/>
    </row>
    <row r="392" spans="3:6" ht="15" customHeight="1" x14ac:dyDescent="0.25">
      <c r="C392" s="129"/>
      <c r="D392" s="13"/>
      <c r="E392" s="13"/>
      <c r="F392" s="13"/>
    </row>
    <row r="393" spans="3:6" ht="15" customHeight="1" x14ac:dyDescent="0.25">
      <c r="C393" s="129"/>
      <c r="D393" s="13"/>
      <c r="E393" s="13"/>
      <c r="F393" s="13"/>
    </row>
    <row r="394" spans="3:6" ht="15" customHeight="1" x14ac:dyDescent="0.25">
      <c r="C394" s="129"/>
      <c r="D394" s="13"/>
      <c r="E394" s="13"/>
      <c r="F394" s="13"/>
    </row>
    <row r="395" spans="3:6" ht="15" customHeight="1" x14ac:dyDescent="0.25">
      <c r="C395" s="129"/>
      <c r="D395" s="13"/>
      <c r="E395" s="13"/>
      <c r="F395" s="13"/>
    </row>
    <row r="396" spans="3:6" ht="15" customHeight="1" x14ac:dyDescent="0.25">
      <c r="C396" s="129"/>
      <c r="D396" s="13"/>
      <c r="E396" s="13"/>
      <c r="F396" s="13"/>
    </row>
    <row r="397" spans="3:6" ht="15" customHeight="1" x14ac:dyDescent="0.25">
      <c r="C397" s="129"/>
      <c r="D397" s="13"/>
      <c r="E397" s="13"/>
      <c r="F397" s="13"/>
    </row>
    <row r="398" spans="3:6" ht="15" customHeight="1" x14ac:dyDescent="0.25">
      <c r="C398" s="129"/>
      <c r="D398" s="13"/>
      <c r="E398" s="13"/>
      <c r="F398" s="13"/>
    </row>
    <row r="399" spans="3:6" ht="15" customHeight="1" x14ac:dyDescent="0.25">
      <c r="C399" s="129"/>
      <c r="D399" s="13"/>
      <c r="E399" s="13"/>
      <c r="F399" s="13"/>
    </row>
    <row r="400" spans="3:6" ht="15" customHeight="1" x14ac:dyDescent="0.25">
      <c r="C400" s="129"/>
      <c r="D400" s="13"/>
      <c r="E400" s="13"/>
      <c r="F400" s="13"/>
    </row>
    <row r="401" spans="3:6" ht="15" customHeight="1" x14ac:dyDescent="0.25">
      <c r="C401" s="129"/>
      <c r="D401" s="13"/>
      <c r="E401" s="13"/>
      <c r="F401" s="13"/>
    </row>
    <row r="402" spans="3:6" ht="15" customHeight="1" x14ac:dyDescent="0.25">
      <c r="C402" s="129"/>
      <c r="D402" s="13"/>
      <c r="E402" s="13"/>
      <c r="F402" s="13"/>
    </row>
    <row r="403" spans="3:6" ht="15" customHeight="1" x14ac:dyDescent="0.25">
      <c r="C403" s="129"/>
      <c r="D403" s="13"/>
      <c r="E403" s="13"/>
      <c r="F403" s="13"/>
    </row>
    <row r="404" spans="3:6" ht="15" customHeight="1" x14ac:dyDescent="0.25">
      <c r="C404" s="129"/>
      <c r="D404" s="13"/>
      <c r="E404" s="13"/>
      <c r="F404" s="13"/>
    </row>
    <row r="405" spans="3:6" ht="15" customHeight="1" x14ac:dyDescent="0.25">
      <c r="C405" s="129"/>
      <c r="D405" s="13"/>
      <c r="E405" s="13"/>
      <c r="F405" s="13"/>
    </row>
    <row r="406" spans="3:6" ht="15" customHeight="1" x14ac:dyDescent="0.25">
      <c r="C406" s="129"/>
      <c r="D406" s="13"/>
      <c r="E406" s="13"/>
      <c r="F406" s="13"/>
    </row>
    <row r="407" spans="3:6" ht="15" customHeight="1" x14ac:dyDescent="0.25">
      <c r="C407" s="129"/>
      <c r="D407" s="13"/>
      <c r="E407" s="13"/>
      <c r="F407" s="13"/>
    </row>
    <row r="408" spans="3:6" ht="15" customHeight="1" x14ac:dyDescent="0.25">
      <c r="C408" s="129"/>
      <c r="D408" s="13"/>
      <c r="E408" s="13"/>
      <c r="F408" s="13"/>
    </row>
    <row r="409" spans="3:6" ht="15" customHeight="1" x14ac:dyDescent="0.25">
      <c r="C409" s="129"/>
      <c r="D409" s="13"/>
      <c r="E409" s="13"/>
      <c r="F409" s="13"/>
    </row>
    <row r="410" spans="3:6" ht="15" customHeight="1" x14ac:dyDescent="0.25">
      <c r="C410" s="129"/>
      <c r="D410" s="13"/>
      <c r="E410" s="13"/>
      <c r="F410" s="13"/>
    </row>
    <row r="411" spans="3:6" ht="15" customHeight="1" x14ac:dyDescent="0.25">
      <c r="C411" s="129"/>
      <c r="D411" s="13"/>
      <c r="E411" s="13"/>
      <c r="F411" s="13"/>
    </row>
    <row r="412" spans="3:6" ht="15" customHeight="1" x14ac:dyDescent="0.25">
      <c r="C412" s="129"/>
      <c r="D412" s="13"/>
      <c r="E412" s="13"/>
      <c r="F412" s="13"/>
    </row>
    <row r="413" spans="3:6" ht="15" customHeight="1" x14ac:dyDescent="0.25">
      <c r="C413" s="129"/>
      <c r="D413" s="13"/>
      <c r="E413" s="13"/>
      <c r="F413" s="13"/>
    </row>
    <row r="414" spans="3:6" ht="15" customHeight="1" x14ac:dyDescent="0.25">
      <c r="C414" s="129"/>
      <c r="D414" s="13"/>
      <c r="E414" s="13"/>
      <c r="F414" s="13"/>
    </row>
    <row r="415" spans="3:6" ht="15" customHeight="1" x14ac:dyDescent="0.25">
      <c r="C415" s="129"/>
      <c r="D415" s="13"/>
      <c r="E415" s="13"/>
      <c r="F415" s="13"/>
    </row>
    <row r="416" spans="3:6" ht="15" customHeight="1" x14ac:dyDescent="0.25">
      <c r="C416" s="129"/>
      <c r="D416" s="13"/>
      <c r="E416" s="13"/>
      <c r="F416" s="13"/>
    </row>
    <row r="417" spans="3:6" ht="15" customHeight="1" x14ac:dyDescent="0.25">
      <c r="C417" s="129"/>
      <c r="D417" s="13"/>
      <c r="E417" s="13"/>
      <c r="F417" s="13"/>
    </row>
    <row r="418" spans="3:6" ht="15" customHeight="1" x14ac:dyDescent="0.25">
      <c r="C418" s="129"/>
      <c r="D418" s="13"/>
      <c r="E418" s="13"/>
      <c r="F418" s="13"/>
    </row>
    <row r="419" spans="3:6" ht="15" customHeight="1" x14ac:dyDescent="0.25">
      <c r="C419" s="129"/>
      <c r="D419" s="13"/>
      <c r="E419" s="13"/>
      <c r="F419" s="13"/>
    </row>
    <row r="420" spans="3:6" ht="15" customHeight="1" x14ac:dyDescent="0.25">
      <c r="C420" s="129"/>
      <c r="D420" s="13"/>
      <c r="E420" s="13"/>
      <c r="F420" s="13"/>
    </row>
    <row r="421" spans="3:6" ht="15" customHeight="1" x14ac:dyDescent="0.25">
      <c r="C421" s="129"/>
      <c r="D421" s="13"/>
      <c r="E421" s="13"/>
      <c r="F421" s="13"/>
    </row>
    <row r="422" spans="3:6" ht="15" customHeight="1" x14ac:dyDescent="0.25">
      <c r="C422" s="129"/>
      <c r="D422" s="13"/>
      <c r="E422" s="13"/>
      <c r="F422" s="13"/>
    </row>
    <row r="423" spans="3:6" ht="15" customHeight="1" x14ac:dyDescent="0.25">
      <c r="C423" s="129"/>
      <c r="D423" s="13"/>
      <c r="E423" s="13"/>
      <c r="F423" s="13"/>
    </row>
    <row r="424" spans="3:6" ht="15" customHeight="1" x14ac:dyDescent="0.25">
      <c r="C424" s="129"/>
      <c r="D424" s="13"/>
      <c r="E424" s="13"/>
      <c r="F424" s="13"/>
    </row>
    <row r="425" spans="3:6" ht="15" customHeight="1" x14ac:dyDescent="0.25">
      <c r="C425" s="129"/>
      <c r="D425" s="13"/>
      <c r="E425" s="13"/>
      <c r="F425" s="13"/>
    </row>
    <row r="426" spans="3:6" ht="15" customHeight="1" x14ac:dyDescent="0.25">
      <c r="C426" s="129"/>
      <c r="D426" s="13"/>
      <c r="E426" s="13"/>
      <c r="F426" s="13"/>
    </row>
    <row r="427" spans="3:6" ht="15" customHeight="1" x14ac:dyDescent="0.25">
      <c r="C427" s="129"/>
      <c r="D427" s="13"/>
      <c r="E427" s="13"/>
      <c r="F427" s="13"/>
    </row>
    <row r="428" spans="3:6" ht="15" customHeight="1" x14ac:dyDescent="0.25">
      <c r="C428" s="129"/>
      <c r="D428" s="13"/>
      <c r="E428" s="13"/>
      <c r="F428" s="13"/>
    </row>
    <row r="429" spans="3:6" ht="15" customHeight="1" x14ac:dyDescent="0.25">
      <c r="C429" s="129"/>
      <c r="D429" s="13"/>
      <c r="E429" s="13"/>
      <c r="F429" s="13"/>
    </row>
    <row r="430" spans="3:6" ht="15" customHeight="1" x14ac:dyDescent="0.25">
      <c r="C430" s="129"/>
      <c r="D430" s="13"/>
      <c r="E430" s="13"/>
      <c r="F430" s="13"/>
    </row>
    <row r="431" spans="3:6" ht="15" customHeight="1" x14ac:dyDescent="0.25">
      <c r="C431" s="129"/>
      <c r="D431" s="13"/>
      <c r="E431" s="13"/>
      <c r="F431" s="13"/>
    </row>
    <row r="432" spans="3:6" ht="15" customHeight="1" x14ac:dyDescent="0.25">
      <c r="C432" s="129"/>
      <c r="D432" s="13"/>
      <c r="E432" s="13"/>
      <c r="F432" s="13"/>
    </row>
    <row r="433" spans="3:6" ht="15" customHeight="1" x14ac:dyDescent="0.25">
      <c r="C433" s="129"/>
      <c r="D433" s="13"/>
      <c r="E433" s="13"/>
      <c r="F433" s="13"/>
    </row>
    <row r="434" spans="3:6" ht="15" customHeight="1" x14ac:dyDescent="0.25">
      <c r="C434" s="129"/>
      <c r="D434" s="13"/>
      <c r="E434" s="13"/>
      <c r="F434" s="13"/>
    </row>
    <row r="435" spans="3:6" ht="15" customHeight="1" x14ac:dyDescent="0.25">
      <c r="C435" s="129"/>
      <c r="D435" s="13"/>
      <c r="E435" s="13"/>
      <c r="F435" s="13"/>
    </row>
    <row r="436" spans="3:6" ht="15" customHeight="1" x14ac:dyDescent="0.25">
      <c r="C436" s="129"/>
      <c r="D436" s="13"/>
      <c r="E436" s="13"/>
      <c r="F436" s="13"/>
    </row>
    <row r="437" spans="3:6" ht="15" customHeight="1" x14ac:dyDescent="0.25">
      <c r="C437" s="129"/>
      <c r="D437" s="13"/>
      <c r="E437" s="13"/>
      <c r="F437" s="13"/>
    </row>
    <row r="438" spans="3:6" ht="15" customHeight="1" x14ac:dyDescent="0.25">
      <c r="C438" s="129"/>
      <c r="D438" s="13"/>
      <c r="E438" s="13"/>
      <c r="F438" s="13"/>
    </row>
    <row r="439" spans="3:6" ht="15" customHeight="1" x14ac:dyDescent="0.25">
      <c r="C439" s="129"/>
      <c r="D439" s="13"/>
      <c r="E439" s="13"/>
      <c r="F439" s="13"/>
    </row>
    <row r="440" spans="3:6" ht="15" customHeight="1" x14ac:dyDescent="0.25">
      <c r="C440" s="129"/>
      <c r="D440" s="13"/>
      <c r="E440" s="13"/>
      <c r="F440" s="13"/>
    </row>
    <row r="441" spans="3:6" ht="15" customHeight="1" x14ac:dyDescent="0.25">
      <c r="C441" s="129"/>
      <c r="D441" s="13"/>
      <c r="E441" s="13"/>
      <c r="F441" s="13"/>
    </row>
    <row r="442" spans="3:6" ht="15" customHeight="1" x14ac:dyDescent="0.25">
      <c r="C442" s="129"/>
      <c r="D442" s="13"/>
      <c r="E442" s="13"/>
      <c r="F442" s="13"/>
    </row>
    <row r="443" spans="3:6" ht="15" customHeight="1" x14ac:dyDescent="0.25">
      <c r="C443" s="129"/>
      <c r="D443" s="13"/>
      <c r="E443" s="13"/>
      <c r="F443" s="13"/>
    </row>
    <row r="444" spans="3:6" ht="15" customHeight="1" x14ac:dyDescent="0.25">
      <c r="C444" s="129"/>
      <c r="D444" s="13"/>
      <c r="E444" s="13"/>
      <c r="F444" s="13"/>
    </row>
    <row r="445" spans="3:6" ht="15" customHeight="1" x14ac:dyDescent="0.25">
      <c r="C445" s="129"/>
      <c r="D445" s="13"/>
      <c r="E445" s="13"/>
      <c r="F445" s="13"/>
    </row>
    <row r="446" spans="3:6" ht="15" customHeight="1" x14ac:dyDescent="0.25">
      <c r="C446" s="129"/>
      <c r="D446" s="13"/>
      <c r="E446" s="13"/>
      <c r="F446" s="13"/>
    </row>
    <row r="447" spans="3:6" ht="15" customHeight="1" x14ac:dyDescent="0.25">
      <c r="C447" s="129"/>
      <c r="D447" s="13"/>
      <c r="E447" s="13"/>
      <c r="F447" s="13"/>
    </row>
    <row r="448" spans="3:6" ht="15" customHeight="1" x14ac:dyDescent="0.25">
      <c r="C448" s="129"/>
      <c r="D448" s="13"/>
      <c r="E448" s="13"/>
      <c r="F448" s="13"/>
    </row>
    <row r="449" spans="3:6" ht="15" customHeight="1" x14ac:dyDescent="0.25">
      <c r="C449" s="129"/>
      <c r="D449" s="13"/>
      <c r="E449" s="13"/>
      <c r="F449" s="13"/>
    </row>
    <row r="450" spans="3:6" ht="15" customHeight="1" x14ac:dyDescent="0.25">
      <c r="C450" s="129"/>
      <c r="D450" s="13"/>
      <c r="E450" s="13"/>
      <c r="F450" s="13"/>
    </row>
    <row r="451" spans="3:6" ht="15" customHeight="1" x14ac:dyDescent="0.25">
      <c r="C451" s="129"/>
      <c r="D451" s="13"/>
      <c r="E451" s="13"/>
      <c r="F451" s="13"/>
    </row>
    <row r="452" spans="3:6" ht="15" customHeight="1" x14ac:dyDescent="0.25">
      <c r="C452" s="129"/>
      <c r="D452" s="13"/>
      <c r="E452" s="13"/>
      <c r="F452" s="13"/>
    </row>
    <row r="453" spans="3:6" ht="15" customHeight="1" x14ac:dyDescent="0.25">
      <c r="C453" s="129"/>
      <c r="D453" s="13"/>
      <c r="E453" s="13"/>
      <c r="F453" s="13"/>
    </row>
    <row r="454" spans="3:6" ht="15" customHeight="1" x14ac:dyDescent="0.25">
      <c r="C454" s="129"/>
      <c r="D454" s="13"/>
      <c r="E454" s="13"/>
      <c r="F454" s="13"/>
    </row>
    <row r="455" spans="3:6" ht="15" customHeight="1" x14ac:dyDescent="0.25">
      <c r="C455" s="129"/>
      <c r="D455" s="13"/>
      <c r="E455" s="13"/>
      <c r="F455" s="13"/>
    </row>
    <row r="456" spans="3:6" ht="15" customHeight="1" x14ac:dyDescent="0.25">
      <c r="C456" s="129"/>
      <c r="D456" s="13"/>
      <c r="E456" s="13"/>
      <c r="F456" s="13"/>
    </row>
    <row r="457" spans="3:6" ht="15" customHeight="1" x14ac:dyDescent="0.25">
      <c r="C457" s="129"/>
      <c r="D457" s="13"/>
      <c r="E457" s="13"/>
      <c r="F457" s="13"/>
    </row>
    <row r="458" spans="3:6" ht="15" customHeight="1" x14ac:dyDescent="0.25">
      <c r="C458" s="129"/>
      <c r="D458" s="13"/>
      <c r="E458" s="13"/>
      <c r="F458" s="13"/>
    </row>
    <row r="459" spans="3:6" ht="15" customHeight="1" x14ac:dyDescent="0.25">
      <c r="C459" s="129"/>
      <c r="D459" s="13"/>
      <c r="E459" s="13"/>
      <c r="F459" s="13"/>
    </row>
    <row r="460" spans="3:6" ht="15" customHeight="1" x14ac:dyDescent="0.25">
      <c r="C460" s="129"/>
      <c r="D460" s="13"/>
      <c r="E460" s="13"/>
      <c r="F460" s="13"/>
    </row>
    <row r="461" spans="3:6" ht="15" customHeight="1" x14ac:dyDescent="0.25">
      <c r="C461" s="129"/>
      <c r="D461" s="13"/>
      <c r="E461" s="13"/>
      <c r="F461" s="13"/>
    </row>
    <row r="462" spans="3:6" ht="15" customHeight="1" x14ac:dyDescent="0.25">
      <c r="C462" s="129"/>
      <c r="D462" s="13"/>
      <c r="E462" s="13"/>
      <c r="F462" s="13"/>
    </row>
    <row r="463" spans="3:6" ht="15" customHeight="1" x14ac:dyDescent="0.25">
      <c r="C463" s="129"/>
      <c r="D463" s="13"/>
      <c r="E463" s="13"/>
      <c r="F463" s="13"/>
    </row>
    <row r="464" spans="3:6" ht="15" customHeight="1" x14ac:dyDescent="0.25">
      <c r="C464" s="129"/>
      <c r="D464" s="13"/>
      <c r="E464" s="13"/>
      <c r="F464" s="13"/>
    </row>
    <row r="465" spans="3:6" ht="15" customHeight="1" x14ac:dyDescent="0.25">
      <c r="C465" s="129"/>
      <c r="D465" s="13"/>
      <c r="E465" s="13"/>
      <c r="F465" s="13"/>
    </row>
    <row r="466" spans="3:6" ht="15" customHeight="1" x14ac:dyDescent="0.25">
      <c r="C466" s="129"/>
      <c r="D466" s="13"/>
      <c r="E466" s="13"/>
      <c r="F466" s="13"/>
    </row>
    <row r="467" spans="3:6" ht="15" customHeight="1" x14ac:dyDescent="0.25">
      <c r="C467" s="129"/>
      <c r="D467" s="13"/>
      <c r="E467" s="13"/>
      <c r="F467" s="13"/>
    </row>
    <row r="468" spans="3:6" ht="15" customHeight="1" x14ac:dyDescent="0.25">
      <c r="C468" s="129"/>
      <c r="D468" s="13"/>
      <c r="E468" s="13"/>
      <c r="F468" s="13"/>
    </row>
    <row r="469" spans="3:6" ht="15" customHeight="1" x14ac:dyDescent="0.25">
      <c r="C469" s="129"/>
      <c r="D469" s="13"/>
      <c r="E469" s="13"/>
      <c r="F469" s="13"/>
    </row>
    <row r="470" spans="3:6" ht="15" customHeight="1" x14ac:dyDescent="0.25">
      <c r="C470" s="129"/>
      <c r="D470" s="13"/>
      <c r="E470" s="13"/>
      <c r="F470" s="13"/>
    </row>
    <row r="471" spans="3:6" ht="15" customHeight="1" x14ac:dyDescent="0.25">
      <c r="C471" s="129"/>
      <c r="D471" s="13"/>
      <c r="E471" s="13"/>
      <c r="F471" s="13"/>
    </row>
    <row r="472" spans="3:6" ht="15" customHeight="1" x14ac:dyDescent="0.25">
      <c r="C472" s="129"/>
      <c r="D472" s="13"/>
      <c r="E472" s="13"/>
      <c r="F472" s="13"/>
    </row>
    <row r="473" spans="3:6" ht="15" customHeight="1" x14ac:dyDescent="0.25">
      <c r="C473" s="129"/>
      <c r="D473" s="13"/>
      <c r="E473" s="13"/>
      <c r="F473" s="13"/>
    </row>
    <row r="474" spans="3:6" ht="15" customHeight="1" x14ac:dyDescent="0.25">
      <c r="C474" s="129"/>
      <c r="D474" s="13"/>
      <c r="E474" s="13"/>
      <c r="F474" s="13"/>
    </row>
    <row r="475" spans="3:6" ht="15" customHeight="1" x14ac:dyDescent="0.25">
      <c r="C475" s="129"/>
      <c r="D475" s="13"/>
      <c r="E475" s="13"/>
      <c r="F475" s="13"/>
    </row>
    <row r="476" spans="3:6" ht="15" customHeight="1" x14ac:dyDescent="0.25">
      <c r="C476" s="129"/>
      <c r="D476" s="13"/>
      <c r="E476" s="13"/>
      <c r="F476" s="13"/>
    </row>
    <row r="477" spans="3:6" ht="15" customHeight="1" x14ac:dyDescent="0.25">
      <c r="C477" s="129"/>
      <c r="D477" s="13"/>
      <c r="E477" s="13"/>
      <c r="F477" s="13"/>
    </row>
    <row r="478" spans="3:6" ht="15" customHeight="1" x14ac:dyDescent="0.25">
      <c r="C478" s="129"/>
      <c r="D478" s="13"/>
      <c r="E478" s="13"/>
      <c r="F478" s="13"/>
    </row>
    <row r="479" spans="3:6" ht="15" customHeight="1" x14ac:dyDescent="0.25">
      <c r="C479" s="129"/>
      <c r="D479" s="13"/>
      <c r="E479" s="13"/>
      <c r="F479" s="13"/>
    </row>
    <row r="480" spans="3:6" ht="15" customHeight="1" x14ac:dyDescent="0.25">
      <c r="C480" s="129"/>
      <c r="D480" s="13"/>
      <c r="E480" s="13"/>
      <c r="F480" s="13"/>
    </row>
    <row r="481" spans="3:6" ht="15" customHeight="1" x14ac:dyDescent="0.25">
      <c r="C481" s="129"/>
      <c r="D481" s="13"/>
      <c r="E481" s="13"/>
      <c r="F481" s="13"/>
    </row>
    <row r="482" spans="3:6" ht="15" customHeight="1" x14ac:dyDescent="0.25">
      <c r="C482" s="129"/>
      <c r="D482" s="13"/>
      <c r="E482" s="13"/>
      <c r="F482" s="13"/>
    </row>
    <row r="483" spans="3:6" ht="15" customHeight="1" x14ac:dyDescent="0.25">
      <c r="C483" s="129"/>
      <c r="D483" s="13"/>
      <c r="E483" s="13"/>
      <c r="F483" s="13"/>
    </row>
    <row r="484" spans="3:6" ht="15" customHeight="1" x14ac:dyDescent="0.25">
      <c r="C484" s="129"/>
      <c r="D484" s="13"/>
      <c r="E484" s="13"/>
      <c r="F484" s="13"/>
    </row>
    <row r="485" spans="3:6" ht="15" customHeight="1" x14ac:dyDescent="0.25">
      <c r="C485" s="129"/>
      <c r="D485" s="13"/>
      <c r="E485" s="13"/>
      <c r="F485" s="13"/>
    </row>
    <row r="486" spans="3:6" ht="15" customHeight="1" x14ac:dyDescent="0.25">
      <c r="C486" s="129"/>
      <c r="D486" s="13"/>
      <c r="E486" s="13"/>
      <c r="F486" s="13"/>
    </row>
    <row r="487" spans="3:6" ht="15" customHeight="1" x14ac:dyDescent="0.25">
      <c r="C487" s="129"/>
      <c r="D487" s="13"/>
      <c r="E487" s="13"/>
      <c r="F487" s="13"/>
    </row>
    <row r="488" spans="3:6" ht="15" customHeight="1" x14ac:dyDescent="0.25">
      <c r="C488" s="129"/>
      <c r="D488" s="13"/>
      <c r="E488" s="13"/>
      <c r="F488" s="13"/>
    </row>
    <row r="489" spans="3:6" ht="15" customHeight="1" x14ac:dyDescent="0.25">
      <c r="C489" s="129"/>
      <c r="D489" s="13"/>
      <c r="E489" s="13"/>
      <c r="F489" s="13"/>
    </row>
    <row r="490" spans="3:6" ht="15" customHeight="1" x14ac:dyDescent="0.25">
      <c r="C490" s="129"/>
      <c r="D490" s="13"/>
      <c r="E490" s="13"/>
      <c r="F490" s="13"/>
    </row>
    <row r="491" spans="3:6" ht="15" customHeight="1" x14ac:dyDescent="0.25">
      <c r="C491" s="129"/>
      <c r="D491" s="13"/>
      <c r="E491" s="13"/>
      <c r="F491" s="13"/>
    </row>
    <row r="492" spans="3:6" ht="15" customHeight="1" x14ac:dyDescent="0.25">
      <c r="C492" s="129"/>
      <c r="D492" s="13"/>
      <c r="E492" s="13"/>
      <c r="F492" s="13"/>
    </row>
    <row r="493" spans="3:6" ht="15" customHeight="1" x14ac:dyDescent="0.25">
      <c r="C493" s="129"/>
      <c r="D493" s="13"/>
      <c r="E493" s="13"/>
      <c r="F493" s="13"/>
    </row>
    <row r="494" spans="3:6" ht="15" customHeight="1" x14ac:dyDescent="0.25">
      <c r="C494" s="129"/>
      <c r="D494" s="13"/>
      <c r="E494" s="13"/>
      <c r="F494" s="13"/>
    </row>
    <row r="495" spans="3:6" ht="15" customHeight="1" x14ac:dyDescent="0.25">
      <c r="C495" s="129"/>
      <c r="D495" s="13"/>
      <c r="E495" s="13"/>
      <c r="F495" s="13"/>
    </row>
    <row r="496" spans="3:6" ht="15" customHeight="1" x14ac:dyDescent="0.25">
      <c r="C496" s="129"/>
      <c r="D496" s="13"/>
      <c r="E496" s="13"/>
      <c r="F496" s="13"/>
    </row>
    <row r="497" spans="3:6" ht="15" customHeight="1" x14ac:dyDescent="0.25">
      <c r="C497" s="129"/>
      <c r="D497" s="13"/>
      <c r="E497" s="13"/>
      <c r="F497" s="13"/>
    </row>
    <row r="498" spans="3:6" ht="15" customHeight="1" x14ac:dyDescent="0.25">
      <c r="C498" s="129"/>
      <c r="D498" s="13"/>
      <c r="E498" s="13"/>
      <c r="F498" s="13"/>
    </row>
    <row r="499" spans="3:6" ht="15" customHeight="1" x14ac:dyDescent="0.25">
      <c r="C499" s="129"/>
      <c r="D499" s="13"/>
      <c r="E499" s="13"/>
      <c r="F499" s="13"/>
    </row>
    <row r="500" spans="3:6" ht="15" customHeight="1" x14ac:dyDescent="0.25">
      <c r="C500" s="129"/>
      <c r="D500" s="13"/>
      <c r="E500" s="13"/>
      <c r="F500" s="13"/>
    </row>
    <row r="501" spans="3:6" ht="15" customHeight="1" x14ac:dyDescent="0.25">
      <c r="C501" s="129"/>
      <c r="D501" s="13"/>
      <c r="E501" s="13"/>
      <c r="F501" s="13"/>
    </row>
    <row r="502" spans="3:6" ht="15" customHeight="1" x14ac:dyDescent="0.25">
      <c r="C502" s="129"/>
      <c r="D502" s="13"/>
      <c r="E502" s="13"/>
      <c r="F502" s="13"/>
    </row>
    <row r="503" spans="3:6" ht="15" customHeight="1" x14ac:dyDescent="0.25">
      <c r="C503" s="129"/>
      <c r="D503" s="13"/>
      <c r="E503" s="13"/>
      <c r="F503" s="13"/>
    </row>
    <row r="504" spans="3:6" ht="15" customHeight="1" x14ac:dyDescent="0.25">
      <c r="C504" s="129"/>
      <c r="D504" s="13"/>
      <c r="E504" s="13"/>
      <c r="F504" s="13"/>
    </row>
    <row r="505" spans="3:6" ht="15" customHeight="1" x14ac:dyDescent="0.25">
      <c r="C505" s="129"/>
      <c r="D505" s="13"/>
      <c r="E505" s="13"/>
      <c r="F505" s="13"/>
    </row>
    <row r="506" spans="3:6" ht="15" customHeight="1" x14ac:dyDescent="0.25">
      <c r="C506" s="129"/>
      <c r="D506" s="13"/>
      <c r="E506" s="13"/>
      <c r="F506" s="13"/>
    </row>
    <row r="507" spans="3:6" ht="15" customHeight="1" x14ac:dyDescent="0.25">
      <c r="C507" s="129"/>
      <c r="D507" s="13"/>
      <c r="E507" s="13"/>
      <c r="F507" s="13"/>
    </row>
    <row r="508" spans="3:6" ht="15" customHeight="1" x14ac:dyDescent="0.25">
      <c r="C508" s="129"/>
      <c r="D508" s="13"/>
      <c r="E508" s="13"/>
      <c r="F508" s="13"/>
    </row>
    <row r="509" spans="3:6" ht="15" customHeight="1" x14ac:dyDescent="0.25">
      <c r="C509" s="129"/>
      <c r="D509" s="13"/>
      <c r="E509" s="13"/>
      <c r="F509" s="13"/>
    </row>
    <row r="510" spans="3:6" ht="15" customHeight="1" x14ac:dyDescent="0.25">
      <c r="C510" s="129"/>
      <c r="D510" s="13"/>
      <c r="E510" s="13"/>
      <c r="F510" s="13"/>
    </row>
    <row r="511" spans="3:6" ht="15" customHeight="1" x14ac:dyDescent="0.25">
      <c r="C511" s="129"/>
      <c r="D511" s="13"/>
      <c r="E511" s="13"/>
      <c r="F511" s="13"/>
    </row>
    <row r="512" spans="3:6" ht="15" customHeight="1" x14ac:dyDescent="0.25">
      <c r="C512" s="129"/>
      <c r="D512" s="13"/>
      <c r="E512" s="13"/>
      <c r="F512" s="13"/>
    </row>
    <row r="513" spans="3:6" ht="15" customHeight="1" x14ac:dyDescent="0.25">
      <c r="C513" s="129"/>
      <c r="D513" s="13"/>
      <c r="E513" s="13"/>
      <c r="F513" s="13"/>
    </row>
    <row r="514" spans="3:6" ht="15" customHeight="1" x14ac:dyDescent="0.25">
      <c r="C514" s="129"/>
      <c r="D514" s="13"/>
      <c r="E514" s="13"/>
      <c r="F514" s="13"/>
    </row>
    <row r="515" spans="3:6" ht="15" customHeight="1" x14ac:dyDescent="0.25">
      <c r="C515" s="129"/>
      <c r="D515" s="13"/>
      <c r="E515" s="13"/>
      <c r="F515" s="13"/>
    </row>
    <row r="516" spans="3:6" ht="15" customHeight="1" x14ac:dyDescent="0.25">
      <c r="C516" s="129"/>
      <c r="D516" s="13"/>
      <c r="E516" s="13"/>
      <c r="F516" s="13"/>
    </row>
    <row r="517" spans="3:6" ht="15" customHeight="1" x14ac:dyDescent="0.25">
      <c r="C517" s="129"/>
      <c r="D517" s="13"/>
      <c r="E517" s="13"/>
      <c r="F517" s="13"/>
    </row>
    <row r="518" spans="3:6" ht="15" customHeight="1" x14ac:dyDescent="0.25">
      <c r="C518" s="129"/>
      <c r="D518" s="13"/>
      <c r="E518" s="13"/>
      <c r="F518" s="13"/>
    </row>
    <row r="519" spans="3:6" ht="15" customHeight="1" x14ac:dyDescent="0.25">
      <c r="C519" s="129"/>
      <c r="D519" s="13"/>
      <c r="E519" s="13"/>
      <c r="F519" s="13"/>
    </row>
    <row r="520" spans="3:6" ht="15" customHeight="1" x14ac:dyDescent="0.25">
      <c r="C520" s="129"/>
      <c r="D520" s="13"/>
      <c r="E520" s="13"/>
      <c r="F520" s="13"/>
    </row>
    <row r="521" spans="3:6" ht="15" customHeight="1" x14ac:dyDescent="0.25">
      <c r="C521" s="129"/>
      <c r="D521" s="13"/>
      <c r="E521" s="13"/>
      <c r="F521" s="13"/>
    </row>
    <row r="522" spans="3:6" ht="15" customHeight="1" x14ac:dyDescent="0.25">
      <c r="C522" s="129"/>
      <c r="D522" s="13"/>
      <c r="E522" s="13"/>
      <c r="F522" s="13"/>
    </row>
    <row r="523" spans="3:6" ht="15" customHeight="1" x14ac:dyDescent="0.25">
      <c r="C523" s="129"/>
      <c r="D523" s="13"/>
      <c r="E523" s="13"/>
      <c r="F523" s="13"/>
    </row>
    <row r="524" spans="3:6" ht="15" customHeight="1" x14ac:dyDescent="0.25">
      <c r="C524" s="129"/>
      <c r="D524" s="13"/>
      <c r="E524" s="13"/>
      <c r="F524" s="13"/>
    </row>
    <row r="525" spans="3:6" ht="15" customHeight="1" x14ac:dyDescent="0.25">
      <c r="C525" s="129"/>
      <c r="D525" s="13"/>
      <c r="E525" s="13"/>
      <c r="F525" s="13"/>
    </row>
    <row r="526" spans="3:6" ht="15" customHeight="1" x14ac:dyDescent="0.25">
      <c r="C526" s="129"/>
      <c r="D526" s="13"/>
      <c r="E526" s="13"/>
      <c r="F526" s="13"/>
    </row>
    <row r="527" spans="3:6" ht="15" customHeight="1" x14ac:dyDescent="0.25">
      <c r="C527" s="129"/>
      <c r="D527" s="13"/>
      <c r="E527" s="13"/>
      <c r="F527" s="13"/>
    </row>
    <row r="528" spans="3:6" ht="15" customHeight="1" x14ac:dyDescent="0.25">
      <c r="C528" s="129"/>
      <c r="D528" s="13"/>
      <c r="E528" s="13"/>
      <c r="F528" s="13"/>
    </row>
    <row r="529" spans="3:6" ht="15" customHeight="1" x14ac:dyDescent="0.25">
      <c r="C529" s="129"/>
      <c r="D529" s="13"/>
      <c r="E529" s="13"/>
      <c r="F529" s="13"/>
    </row>
    <row r="530" spans="3:6" ht="15" customHeight="1" x14ac:dyDescent="0.25">
      <c r="C530" s="129"/>
      <c r="D530" s="13"/>
      <c r="E530" s="13"/>
      <c r="F530" s="13"/>
    </row>
    <row r="531" spans="3:6" ht="15" customHeight="1" x14ac:dyDescent="0.25">
      <c r="C531" s="129"/>
      <c r="D531" s="13"/>
      <c r="E531" s="13"/>
      <c r="F531" s="13"/>
    </row>
    <row r="532" spans="3:6" ht="15" customHeight="1" x14ac:dyDescent="0.25">
      <c r="C532" s="129"/>
      <c r="D532" s="13"/>
      <c r="E532" s="13"/>
      <c r="F532" s="13"/>
    </row>
    <row r="533" spans="3:6" ht="15" customHeight="1" x14ac:dyDescent="0.25">
      <c r="C533" s="129"/>
      <c r="D533" s="13"/>
      <c r="E533" s="13"/>
      <c r="F533" s="13"/>
    </row>
    <row r="534" spans="3:6" ht="15" customHeight="1" x14ac:dyDescent="0.25">
      <c r="C534" s="129"/>
      <c r="D534" s="13"/>
      <c r="E534" s="13"/>
      <c r="F534" s="13"/>
    </row>
    <row r="535" spans="3:6" ht="15" customHeight="1" x14ac:dyDescent="0.25">
      <c r="C535" s="129"/>
      <c r="D535" s="13"/>
      <c r="E535" s="13"/>
      <c r="F535" s="13"/>
    </row>
    <row r="536" spans="3:6" ht="15" customHeight="1" x14ac:dyDescent="0.25">
      <c r="C536" s="129"/>
      <c r="D536" s="13"/>
      <c r="E536" s="13"/>
      <c r="F536" s="13"/>
    </row>
    <row r="537" spans="3:6" ht="15" customHeight="1" x14ac:dyDescent="0.25">
      <c r="C537" s="129"/>
      <c r="D537" s="13"/>
      <c r="E537" s="13"/>
      <c r="F537" s="13"/>
    </row>
    <row r="538" spans="3:6" ht="15" customHeight="1" x14ac:dyDescent="0.25">
      <c r="C538" s="129"/>
      <c r="D538" s="13"/>
      <c r="E538" s="13"/>
      <c r="F538" s="13"/>
    </row>
    <row r="539" spans="3:6" ht="15" customHeight="1" x14ac:dyDescent="0.25">
      <c r="C539" s="129"/>
      <c r="D539" s="13"/>
      <c r="E539" s="13"/>
      <c r="F539" s="13"/>
    </row>
    <row r="540" spans="3:6" ht="15" customHeight="1" x14ac:dyDescent="0.25">
      <c r="C540" s="129"/>
      <c r="D540" s="13"/>
      <c r="E540" s="13"/>
      <c r="F540" s="13"/>
    </row>
    <row r="541" spans="3:6" ht="15" customHeight="1" x14ac:dyDescent="0.25">
      <c r="C541" s="129"/>
      <c r="D541" s="13"/>
      <c r="E541" s="13"/>
      <c r="F541" s="13"/>
    </row>
    <row r="542" spans="3:6" ht="15" customHeight="1" x14ac:dyDescent="0.25">
      <c r="C542" s="129"/>
      <c r="D542" s="13"/>
      <c r="E542" s="13"/>
      <c r="F542" s="13"/>
    </row>
    <row r="543" spans="3:6" ht="15" customHeight="1" x14ac:dyDescent="0.25">
      <c r="C543" s="129"/>
      <c r="D543" s="13"/>
      <c r="E543" s="13"/>
      <c r="F543" s="13"/>
    </row>
    <row r="544" spans="3:6" ht="15" customHeight="1" x14ac:dyDescent="0.25">
      <c r="C544" s="129"/>
      <c r="D544" s="13"/>
      <c r="E544" s="13"/>
      <c r="F544" s="13"/>
    </row>
    <row r="545" spans="3:6" ht="15" customHeight="1" x14ac:dyDescent="0.25">
      <c r="C545" s="129"/>
      <c r="D545" s="13"/>
      <c r="E545" s="13"/>
      <c r="F545" s="13"/>
    </row>
    <row r="546" spans="3:6" ht="15" customHeight="1" x14ac:dyDescent="0.25">
      <c r="C546" s="129"/>
      <c r="D546" s="13"/>
      <c r="E546" s="13"/>
      <c r="F546" s="13"/>
    </row>
    <row r="547" spans="3:6" ht="15" customHeight="1" x14ac:dyDescent="0.25">
      <c r="C547" s="129"/>
      <c r="D547" s="13"/>
      <c r="E547" s="13"/>
      <c r="F547" s="13"/>
    </row>
    <row r="548" spans="3:6" ht="15" customHeight="1" x14ac:dyDescent="0.25">
      <c r="C548" s="129"/>
      <c r="D548" s="13"/>
      <c r="E548" s="13"/>
      <c r="F548" s="13"/>
    </row>
    <row r="549" spans="3:6" ht="15" customHeight="1" x14ac:dyDescent="0.25">
      <c r="C549" s="129"/>
      <c r="D549" s="13"/>
      <c r="E549" s="13"/>
      <c r="F549" s="13"/>
    </row>
    <row r="550" spans="3:6" ht="15" customHeight="1" x14ac:dyDescent="0.25">
      <c r="C550" s="129"/>
      <c r="D550" s="13"/>
      <c r="E550" s="13"/>
      <c r="F550" s="13"/>
    </row>
    <row r="551" spans="3:6" ht="15" customHeight="1" x14ac:dyDescent="0.25">
      <c r="C551" s="129"/>
      <c r="D551" s="13"/>
      <c r="E551" s="13"/>
      <c r="F551" s="13"/>
    </row>
    <row r="552" spans="3:6" ht="15" customHeight="1" x14ac:dyDescent="0.25">
      <c r="C552" s="129"/>
      <c r="D552" s="13"/>
      <c r="E552" s="13"/>
      <c r="F552" s="13"/>
    </row>
    <row r="553" spans="3:6" ht="15" customHeight="1" x14ac:dyDescent="0.25">
      <c r="C553" s="129"/>
      <c r="D553" s="13"/>
      <c r="E553" s="13"/>
      <c r="F553" s="13"/>
    </row>
    <row r="554" spans="3:6" ht="15" customHeight="1" x14ac:dyDescent="0.25">
      <c r="C554" s="129"/>
      <c r="D554" s="13"/>
      <c r="E554" s="13"/>
      <c r="F554" s="13"/>
    </row>
    <row r="555" spans="3:6" ht="15" customHeight="1" x14ac:dyDescent="0.25">
      <c r="C555" s="129"/>
      <c r="D555" s="13"/>
      <c r="E555" s="13"/>
      <c r="F555" s="13"/>
    </row>
    <row r="556" spans="3:6" ht="15" customHeight="1" x14ac:dyDescent="0.25">
      <c r="C556" s="129"/>
      <c r="D556" s="13"/>
      <c r="E556" s="13"/>
      <c r="F556" s="13"/>
    </row>
    <row r="557" spans="3:6" ht="15" customHeight="1" x14ac:dyDescent="0.25">
      <c r="C557" s="129"/>
      <c r="D557" s="13"/>
      <c r="E557" s="13"/>
      <c r="F557" s="13"/>
    </row>
    <row r="558" spans="3:6" ht="15" customHeight="1" x14ac:dyDescent="0.25">
      <c r="C558" s="129"/>
      <c r="D558" s="13"/>
      <c r="E558" s="13"/>
      <c r="F558" s="13"/>
    </row>
    <row r="559" spans="3:6" ht="15" customHeight="1" x14ac:dyDescent="0.25">
      <c r="C559" s="129"/>
      <c r="D559" s="13"/>
      <c r="E559" s="13"/>
      <c r="F559" s="13"/>
    </row>
    <row r="560" spans="3:6" ht="15" customHeight="1" x14ac:dyDescent="0.25">
      <c r="C560" s="129"/>
      <c r="D560" s="13"/>
      <c r="E560" s="13"/>
      <c r="F560" s="13"/>
    </row>
    <row r="561" spans="3:6" ht="15" customHeight="1" x14ac:dyDescent="0.25">
      <c r="C561" s="129"/>
      <c r="D561" s="13"/>
      <c r="E561" s="13"/>
      <c r="F561" s="13"/>
    </row>
    <row r="562" spans="3:6" ht="15" customHeight="1" x14ac:dyDescent="0.25">
      <c r="C562" s="129"/>
      <c r="D562" s="13"/>
      <c r="E562" s="13"/>
      <c r="F562" s="13"/>
    </row>
    <row r="563" spans="3:6" ht="15" customHeight="1" x14ac:dyDescent="0.25">
      <c r="C563" s="129"/>
      <c r="D563" s="13"/>
      <c r="E563" s="13"/>
      <c r="F563" s="13"/>
    </row>
    <row r="564" spans="3:6" ht="15" customHeight="1" x14ac:dyDescent="0.25">
      <c r="C564" s="129"/>
      <c r="D564" s="13"/>
      <c r="E564" s="13"/>
      <c r="F564" s="13"/>
    </row>
    <row r="565" spans="3:6" ht="15" customHeight="1" x14ac:dyDescent="0.25">
      <c r="C565" s="129"/>
      <c r="D565" s="13"/>
      <c r="E565" s="13"/>
      <c r="F565" s="13"/>
    </row>
    <row r="566" spans="3:6" ht="15" customHeight="1" x14ac:dyDescent="0.25">
      <c r="C566" s="129"/>
      <c r="D566" s="13"/>
      <c r="E566" s="13"/>
      <c r="F566" s="13"/>
    </row>
    <row r="567" spans="3:6" ht="15" customHeight="1" x14ac:dyDescent="0.25">
      <c r="C567" s="129"/>
      <c r="D567" s="13"/>
      <c r="E567" s="13"/>
      <c r="F567" s="13"/>
    </row>
    <row r="568" spans="3:6" ht="15" customHeight="1" x14ac:dyDescent="0.25">
      <c r="C568" s="129"/>
      <c r="D568" s="13"/>
      <c r="E568" s="13"/>
      <c r="F568" s="13"/>
    </row>
    <row r="569" spans="3:6" ht="15" customHeight="1" x14ac:dyDescent="0.25">
      <c r="C569" s="129"/>
      <c r="D569" s="13"/>
      <c r="E569" s="13"/>
      <c r="F569" s="13"/>
    </row>
    <row r="570" spans="3:6" ht="15" customHeight="1" x14ac:dyDescent="0.25">
      <c r="C570" s="129"/>
      <c r="D570" s="13"/>
      <c r="E570" s="13"/>
      <c r="F570" s="13"/>
    </row>
    <row r="571" spans="3:6" ht="15" customHeight="1" x14ac:dyDescent="0.25">
      <c r="C571" s="129"/>
      <c r="D571" s="13"/>
      <c r="E571" s="13"/>
      <c r="F571" s="13"/>
    </row>
    <row r="572" spans="3:6" ht="15" customHeight="1" x14ac:dyDescent="0.25">
      <c r="C572" s="129"/>
      <c r="D572" s="13"/>
      <c r="E572" s="13"/>
      <c r="F572" s="13"/>
    </row>
    <row r="573" spans="3:6" ht="15" customHeight="1" x14ac:dyDescent="0.25">
      <c r="C573" s="129"/>
      <c r="D573" s="13"/>
      <c r="E573" s="13"/>
      <c r="F573" s="13"/>
    </row>
    <row r="574" spans="3:6" ht="15" customHeight="1" x14ac:dyDescent="0.25">
      <c r="C574" s="129"/>
      <c r="D574" s="13"/>
      <c r="E574" s="13"/>
      <c r="F574" s="13"/>
    </row>
    <row r="575" spans="3:6" ht="15" customHeight="1" x14ac:dyDescent="0.25">
      <c r="C575" s="129"/>
      <c r="D575" s="13"/>
      <c r="E575" s="13"/>
      <c r="F575" s="13"/>
    </row>
    <row r="576" spans="3:6" ht="15" customHeight="1" x14ac:dyDescent="0.25">
      <c r="C576" s="129"/>
      <c r="D576" s="13"/>
      <c r="E576" s="13"/>
      <c r="F576" s="13"/>
    </row>
    <row r="577" spans="3:6" ht="15" customHeight="1" x14ac:dyDescent="0.25">
      <c r="C577" s="129"/>
      <c r="D577" s="13"/>
      <c r="E577" s="13"/>
      <c r="F577" s="13"/>
    </row>
    <row r="578" spans="3:6" ht="15" customHeight="1" x14ac:dyDescent="0.25">
      <c r="C578" s="129"/>
      <c r="D578" s="13"/>
      <c r="E578" s="13"/>
      <c r="F578" s="13"/>
    </row>
    <row r="579" spans="3:6" ht="15" customHeight="1" x14ac:dyDescent="0.25">
      <c r="C579" s="129"/>
      <c r="D579" s="13"/>
      <c r="E579" s="13"/>
      <c r="F579" s="13"/>
    </row>
    <row r="580" spans="3:6" ht="15" customHeight="1" x14ac:dyDescent="0.25">
      <c r="C580" s="129"/>
      <c r="D580" s="13"/>
      <c r="E580" s="13"/>
      <c r="F580" s="13"/>
    </row>
    <row r="581" spans="3:6" ht="15" customHeight="1" x14ac:dyDescent="0.25">
      <c r="C581" s="129"/>
      <c r="D581" s="13"/>
      <c r="E581" s="13"/>
      <c r="F581" s="13"/>
    </row>
    <row r="582" spans="3:6" ht="15" customHeight="1" x14ac:dyDescent="0.25">
      <c r="C582" s="129"/>
      <c r="D582" s="13"/>
      <c r="E582" s="13"/>
      <c r="F582" s="13"/>
    </row>
    <row r="583" spans="3:6" ht="15" customHeight="1" x14ac:dyDescent="0.25">
      <c r="C583" s="129"/>
      <c r="D583" s="13"/>
      <c r="E583" s="13"/>
      <c r="F583" s="13"/>
    </row>
    <row r="584" spans="3:6" ht="15" customHeight="1" x14ac:dyDescent="0.25">
      <c r="C584" s="129"/>
      <c r="D584" s="13"/>
      <c r="E584" s="13"/>
      <c r="F584" s="13"/>
    </row>
    <row r="585" spans="3:6" ht="15" customHeight="1" x14ac:dyDescent="0.25">
      <c r="C585" s="129"/>
      <c r="D585" s="13"/>
      <c r="E585" s="13"/>
      <c r="F585" s="13"/>
    </row>
    <row r="586" spans="3:6" ht="15" customHeight="1" x14ac:dyDescent="0.25">
      <c r="C586" s="129"/>
      <c r="D586" s="13"/>
      <c r="E586" s="13"/>
      <c r="F586" s="13"/>
    </row>
    <row r="587" spans="3:6" ht="15" customHeight="1" x14ac:dyDescent="0.25">
      <c r="C587" s="129"/>
      <c r="D587" s="13"/>
      <c r="E587" s="13"/>
      <c r="F587" s="13"/>
    </row>
    <row r="588" spans="3:6" ht="15" customHeight="1" x14ac:dyDescent="0.25">
      <c r="C588" s="129"/>
      <c r="D588" s="13"/>
      <c r="E588" s="13"/>
      <c r="F588" s="13"/>
    </row>
    <row r="589" spans="3:6" ht="15" customHeight="1" x14ac:dyDescent="0.25">
      <c r="C589" s="129"/>
      <c r="D589" s="13"/>
      <c r="E589" s="13"/>
      <c r="F589" s="13"/>
    </row>
    <row r="590" spans="3:6" ht="15" customHeight="1" x14ac:dyDescent="0.25">
      <c r="C590" s="129"/>
      <c r="D590" s="13"/>
      <c r="E590" s="13"/>
      <c r="F590" s="13"/>
    </row>
    <row r="591" spans="3:6" ht="15" customHeight="1" x14ac:dyDescent="0.25">
      <c r="C591" s="129"/>
      <c r="D591" s="13"/>
      <c r="E591" s="13"/>
      <c r="F591" s="13"/>
    </row>
    <row r="592" spans="3:6" ht="15" customHeight="1" x14ac:dyDescent="0.25">
      <c r="C592" s="129"/>
      <c r="D592" s="13"/>
      <c r="E592" s="13"/>
      <c r="F592" s="13"/>
    </row>
    <row r="593" spans="3:6" ht="15" customHeight="1" x14ac:dyDescent="0.25">
      <c r="C593" s="129"/>
      <c r="D593" s="13"/>
      <c r="E593" s="13"/>
      <c r="F593" s="13"/>
    </row>
    <row r="594" spans="3:6" ht="15" customHeight="1" x14ac:dyDescent="0.25">
      <c r="C594" s="129"/>
      <c r="D594" s="13"/>
      <c r="E594" s="13"/>
      <c r="F594" s="13"/>
    </row>
    <row r="595" spans="3:6" ht="15" customHeight="1" x14ac:dyDescent="0.25">
      <c r="C595" s="129"/>
      <c r="D595" s="13"/>
      <c r="E595" s="13"/>
      <c r="F595" s="13"/>
    </row>
    <row r="596" spans="3:6" ht="15" customHeight="1" x14ac:dyDescent="0.25">
      <c r="C596" s="129"/>
      <c r="D596" s="13"/>
      <c r="E596" s="13"/>
      <c r="F596" s="13"/>
    </row>
    <row r="597" spans="3:6" ht="15" customHeight="1" x14ac:dyDescent="0.25">
      <c r="C597" s="129"/>
      <c r="D597" s="13"/>
      <c r="E597" s="13"/>
      <c r="F597" s="13"/>
    </row>
    <row r="598" spans="3:6" ht="15" customHeight="1" x14ac:dyDescent="0.25">
      <c r="C598" s="129"/>
      <c r="D598" s="13"/>
      <c r="E598" s="13"/>
      <c r="F598" s="13"/>
    </row>
    <row r="599" spans="3:6" ht="15" customHeight="1" x14ac:dyDescent="0.25">
      <c r="C599" s="129"/>
      <c r="D599" s="13"/>
      <c r="E599" s="13"/>
      <c r="F599" s="13"/>
    </row>
    <row r="600" spans="3:6" ht="15" customHeight="1" x14ac:dyDescent="0.25">
      <c r="C600" s="129"/>
      <c r="D600" s="13"/>
      <c r="E600" s="13"/>
      <c r="F600" s="13"/>
    </row>
    <row r="601" spans="3:6" ht="15" customHeight="1" x14ac:dyDescent="0.25">
      <c r="C601" s="129"/>
      <c r="D601" s="13"/>
      <c r="E601" s="13"/>
      <c r="F601" s="13"/>
    </row>
    <row r="602" spans="3:6" ht="15" customHeight="1" x14ac:dyDescent="0.25">
      <c r="C602" s="129"/>
      <c r="D602" s="13"/>
      <c r="E602" s="13"/>
      <c r="F602" s="13"/>
    </row>
    <row r="603" spans="3:6" ht="15" customHeight="1" x14ac:dyDescent="0.25">
      <c r="C603" s="129"/>
      <c r="D603" s="13"/>
      <c r="E603" s="13"/>
      <c r="F603" s="13"/>
    </row>
    <row r="604" spans="3:6" ht="15" customHeight="1" x14ac:dyDescent="0.25">
      <c r="C604" s="129"/>
      <c r="D604" s="13"/>
      <c r="E604" s="13"/>
      <c r="F604" s="13"/>
    </row>
    <row r="605" spans="3:6" ht="15" customHeight="1" x14ac:dyDescent="0.25">
      <c r="C605" s="129"/>
      <c r="D605" s="13"/>
      <c r="E605" s="13"/>
      <c r="F605" s="13"/>
    </row>
    <row r="606" spans="3:6" ht="15" customHeight="1" x14ac:dyDescent="0.25">
      <c r="C606" s="129"/>
      <c r="D606" s="13"/>
      <c r="E606" s="13"/>
      <c r="F606" s="13"/>
    </row>
    <row r="607" spans="3:6" ht="15" customHeight="1" x14ac:dyDescent="0.25">
      <c r="C607" s="129"/>
      <c r="D607" s="13"/>
      <c r="E607" s="13"/>
      <c r="F607" s="13"/>
    </row>
    <row r="608" spans="3:6" ht="15" customHeight="1" x14ac:dyDescent="0.25">
      <c r="C608" s="129"/>
      <c r="D608" s="13"/>
      <c r="E608" s="13"/>
      <c r="F608" s="13"/>
    </row>
    <row r="609" spans="3:6" ht="15" customHeight="1" x14ac:dyDescent="0.25">
      <c r="C609" s="129"/>
      <c r="D609" s="13"/>
      <c r="E609" s="13"/>
      <c r="F609" s="13"/>
    </row>
    <row r="610" spans="3:6" ht="15" customHeight="1" x14ac:dyDescent="0.25">
      <c r="C610" s="129"/>
      <c r="D610" s="13"/>
      <c r="E610" s="13"/>
      <c r="F610" s="13"/>
    </row>
    <row r="611" spans="3:6" ht="15" customHeight="1" x14ac:dyDescent="0.25">
      <c r="C611" s="129"/>
      <c r="D611" s="13"/>
      <c r="E611" s="13"/>
      <c r="F611" s="13"/>
    </row>
    <row r="612" spans="3:6" ht="15" customHeight="1" x14ac:dyDescent="0.25">
      <c r="C612" s="129"/>
      <c r="D612" s="13"/>
      <c r="E612" s="13"/>
      <c r="F612" s="13"/>
    </row>
    <row r="613" spans="3:6" ht="15" customHeight="1" x14ac:dyDescent="0.25">
      <c r="C613" s="129"/>
      <c r="D613" s="13"/>
      <c r="E613" s="13"/>
      <c r="F613" s="13"/>
    </row>
    <row r="614" spans="3:6" ht="15" customHeight="1" x14ac:dyDescent="0.25">
      <c r="C614" s="129"/>
      <c r="D614" s="13"/>
      <c r="E614" s="13"/>
      <c r="F614" s="13"/>
    </row>
    <row r="615" spans="3:6" ht="15" customHeight="1" x14ac:dyDescent="0.25">
      <c r="C615" s="129"/>
      <c r="D615" s="13"/>
      <c r="E615" s="13"/>
      <c r="F615" s="13"/>
    </row>
    <row r="616" spans="3:6" ht="15" customHeight="1" x14ac:dyDescent="0.25">
      <c r="C616" s="129"/>
      <c r="D616" s="13"/>
      <c r="E616" s="13"/>
      <c r="F616" s="13"/>
    </row>
    <row r="617" spans="3:6" ht="15" customHeight="1" x14ac:dyDescent="0.25">
      <c r="C617" s="129"/>
      <c r="D617" s="13"/>
      <c r="E617" s="13"/>
      <c r="F617" s="13"/>
    </row>
    <row r="618" spans="3:6" ht="15" customHeight="1" x14ac:dyDescent="0.25">
      <c r="C618" s="129"/>
      <c r="D618" s="13"/>
      <c r="E618" s="13"/>
      <c r="F618" s="13"/>
    </row>
    <row r="619" spans="3:6" ht="15" customHeight="1" x14ac:dyDescent="0.25">
      <c r="C619" s="129"/>
      <c r="D619" s="13"/>
      <c r="E619" s="13"/>
      <c r="F619" s="13"/>
    </row>
    <row r="620" spans="3:6" ht="15" customHeight="1" x14ac:dyDescent="0.25">
      <c r="C620" s="129"/>
      <c r="D620" s="13"/>
      <c r="E620" s="13"/>
      <c r="F620" s="13"/>
    </row>
    <row r="621" spans="3:6" ht="15" customHeight="1" x14ac:dyDescent="0.25">
      <c r="C621" s="129"/>
      <c r="D621" s="13"/>
      <c r="E621" s="13"/>
      <c r="F621" s="13"/>
    </row>
    <row r="622" spans="3:6" ht="15" customHeight="1" x14ac:dyDescent="0.25">
      <c r="C622" s="129"/>
      <c r="D622" s="13"/>
      <c r="E622" s="13"/>
      <c r="F622" s="13"/>
    </row>
    <row r="623" spans="3:6" ht="15" customHeight="1" x14ac:dyDescent="0.25">
      <c r="C623" s="129"/>
      <c r="D623" s="13"/>
      <c r="E623" s="13"/>
      <c r="F623" s="13"/>
    </row>
    <row r="624" spans="3:6" ht="15" customHeight="1" x14ac:dyDescent="0.25">
      <c r="C624" s="129"/>
      <c r="D624" s="13"/>
      <c r="E624" s="13"/>
      <c r="F624" s="13"/>
    </row>
    <row r="625" spans="3:6" ht="15" customHeight="1" x14ac:dyDescent="0.25">
      <c r="C625" s="129"/>
      <c r="D625" s="13"/>
      <c r="E625" s="13"/>
      <c r="F625" s="13"/>
    </row>
    <row r="626" spans="3:6" ht="15" customHeight="1" x14ac:dyDescent="0.25">
      <c r="C626" s="129"/>
      <c r="D626" s="13"/>
      <c r="E626" s="13"/>
      <c r="F626" s="13"/>
    </row>
    <row r="627" spans="3:6" ht="15" customHeight="1" x14ac:dyDescent="0.25">
      <c r="C627" s="129"/>
      <c r="D627" s="13"/>
      <c r="E627" s="13"/>
      <c r="F627" s="13"/>
    </row>
    <row r="628" spans="3:6" ht="15" customHeight="1" x14ac:dyDescent="0.25">
      <c r="C628" s="129"/>
      <c r="D628" s="13"/>
      <c r="E628" s="13"/>
      <c r="F628" s="13"/>
    </row>
    <row r="629" spans="3:6" ht="15" customHeight="1" x14ac:dyDescent="0.25">
      <c r="C629" s="129"/>
      <c r="D629" s="13"/>
      <c r="E629" s="13"/>
      <c r="F629" s="13"/>
    </row>
    <row r="630" spans="3:6" ht="15" customHeight="1" x14ac:dyDescent="0.25">
      <c r="C630" s="129"/>
      <c r="D630" s="13"/>
      <c r="E630" s="13"/>
      <c r="F630" s="13"/>
    </row>
    <row r="631" spans="3:6" ht="15" customHeight="1" x14ac:dyDescent="0.25">
      <c r="C631" s="129"/>
      <c r="D631" s="13"/>
      <c r="E631" s="13"/>
      <c r="F631" s="13"/>
    </row>
    <row r="632" spans="3:6" ht="15" customHeight="1" x14ac:dyDescent="0.25">
      <c r="C632" s="129"/>
      <c r="D632" s="13"/>
      <c r="E632" s="13"/>
      <c r="F632" s="13"/>
    </row>
    <row r="633" spans="3:6" ht="15" customHeight="1" x14ac:dyDescent="0.25">
      <c r="C633" s="129"/>
      <c r="D633" s="13"/>
      <c r="E633" s="13"/>
      <c r="F633" s="13"/>
    </row>
    <row r="634" spans="3:6" ht="15" customHeight="1" x14ac:dyDescent="0.25">
      <c r="C634" s="129"/>
      <c r="D634" s="13"/>
      <c r="E634" s="13"/>
      <c r="F634" s="13"/>
    </row>
    <row r="635" spans="3:6" ht="15" customHeight="1" x14ac:dyDescent="0.25">
      <c r="C635" s="129"/>
      <c r="D635" s="13"/>
      <c r="E635" s="13"/>
      <c r="F635" s="13"/>
    </row>
    <row r="636" spans="3:6" ht="15" customHeight="1" x14ac:dyDescent="0.25">
      <c r="C636" s="129"/>
      <c r="D636" s="13"/>
      <c r="E636" s="13"/>
      <c r="F636" s="13"/>
    </row>
    <row r="637" spans="3:6" ht="15" customHeight="1" x14ac:dyDescent="0.25">
      <c r="C637" s="129"/>
      <c r="D637" s="13"/>
      <c r="E637" s="13"/>
      <c r="F637" s="13"/>
    </row>
    <row r="638" spans="3:6" ht="15" customHeight="1" x14ac:dyDescent="0.25">
      <c r="C638" s="129"/>
      <c r="D638" s="13"/>
      <c r="E638" s="13"/>
      <c r="F638" s="13"/>
    </row>
    <row r="639" spans="3:6" ht="15" customHeight="1" x14ac:dyDescent="0.25">
      <c r="C639" s="129"/>
      <c r="D639" s="13"/>
      <c r="E639" s="13"/>
      <c r="F639" s="13"/>
    </row>
    <row r="640" spans="3:6" ht="15" customHeight="1" x14ac:dyDescent="0.25">
      <c r="C640" s="129"/>
      <c r="D640" s="13"/>
      <c r="E640" s="13"/>
      <c r="F640" s="13"/>
    </row>
    <row r="641" spans="3:6" ht="15" customHeight="1" x14ac:dyDescent="0.25">
      <c r="C641" s="129"/>
      <c r="D641" s="13"/>
      <c r="E641" s="13"/>
      <c r="F641" s="13"/>
    </row>
    <row r="642" spans="3:6" ht="15" customHeight="1" x14ac:dyDescent="0.25">
      <c r="C642" s="129"/>
      <c r="D642" s="13"/>
      <c r="E642" s="13"/>
      <c r="F642" s="13"/>
    </row>
    <row r="643" spans="3:6" ht="15" customHeight="1" x14ac:dyDescent="0.25">
      <c r="C643" s="129"/>
      <c r="D643" s="13"/>
      <c r="E643" s="13"/>
      <c r="F643" s="13"/>
    </row>
    <row r="644" spans="3:6" ht="15" customHeight="1" x14ac:dyDescent="0.25">
      <c r="C644" s="129"/>
      <c r="D644" s="13"/>
      <c r="E644" s="13"/>
      <c r="F644" s="13"/>
    </row>
    <row r="645" spans="3:6" ht="15" customHeight="1" x14ac:dyDescent="0.25">
      <c r="C645" s="129"/>
      <c r="D645" s="13"/>
      <c r="E645" s="13"/>
      <c r="F645" s="13"/>
    </row>
    <row r="646" spans="3:6" ht="15" customHeight="1" x14ac:dyDescent="0.25">
      <c r="C646" s="129"/>
      <c r="D646" s="13"/>
      <c r="E646" s="13"/>
      <c r="F646" s="13"/>
    </row>
    <row r="647" spans="3:6" ht="15" customHeight="1" x14ac:dyDescent="0.25">
      <c r="C647" s="129"/>
      <c r="D647" s="13"/>
      <c r="E647" s="13"/>
      <c r="F647" s="13"/>
    </row>
    <row r="648" spans="3:6" ht="15" customHeight="1" x14ac:dyDescent="0.25">
      <c r="C648" s="129"/>
      <c r="D648" s="13"/>
      <c r="E648" s="13"/>
      <c r="F648" s="13"/>
    </row>
    <row r="649" spans="3:6" ht="15" customHeight="1" x14ac:dyDescent="0.25">
      <c r="C649" s="129"/>
      <c r="D649" s="13"/>
      <c r="E649" s="13"/>
      <c r="F649" s="13"/>
    </row>
    <row r="650" spans="3:6" ht="15" customHeight="1" x14ac:dyDescent="0.25">
      <c r="C650" s="129"/>
      <c r="D650" s="13"/>
      <c r="E650" s="13"/>
      <c r="F650" s="13"/>
    </row>
    <row r="651" spans="3:6" ht="15" customHeight="1" x14ac:dyDescent="0.25">
      <c r="C651" s="129"/>
      <c r="D651" s="13"/>
      <c r="E651" s="13"/>
      <c r="F651" s="13"/>
    </row>
    <row r="652" spans="3:6" ht="15" customHeight="1" x14ac:dyDescent="0.25">
      <c r="C652" s="129"/>
      <c r="D652" s="13"/>
      <c r="E652" s="13"/>
      <c r="F652" s="13"/>
    </row>
    <row r="653" spans="3:6" ht="15" customHeight="1" x14ac:dyDescent="0.25">
      <c r="C653" s="129"/>
      <c r="D653" s="13"/>
      <c r="E653" s="13"/>
      <c r="F653" s="13"/>
    </row>
    <row r="654" spans="3:6" ht="15" customHeight="1" x14ac:dyDescent="0.25">
      <c r="C654" s="129"/>
      <c r="D654" s="13"/>
      <c r="E654" s="13"/>
      <c r="F654" s="13"/>
    </row>
    <row r="655" spans="3:6" ht="15" customHeight="1" x14ac:dyDescent="0.25">
      <c r="C655" s="129"/>
      <c r="D655" s="13"/>
      <c r="E655" s="13"/>
      <c r="F655" s="13"/>
    </row>
    <row r="656" spans="3:6" ht="15" customHeight="1" x14ac:dyDescent="0.25">
      <c r="C656" s="129"/>
      <c r="D656" s="13"/>
      <c r="E656" s="13"/>
      <c r="F656" s="13"/>
    </row>
    <row r="657" spans="3:6" ht="15" customHeight="1" x14ac:dyDescent="0.25">
      <c r="C657" s="129"/>
      <c r="D657" s="13"/>
      <c r="E657" s="13"/>
      <c r="F657" s="13"/>
    </row>
    <row r="658" spans="3:6" ht="15" customHeight="1" x14ac:dyDescent="0.25">
      <c r="C658" s="129"/>
      <c r="D658" s="13"/>
      <c r="E658" s="13"/>
      <c r="F658" s="13"/>
    </row>
    <row r="659" spans="3:6" ht="15" customHeight="1" x14ac:dyDescent="0.25">
      <c r="C659" s="129"/>
      <c r="D659" s="13"/>
      <c r="E659" s="13"/>
      <c r="F659" s="13"/>
    </row>
    <row r="660" spans="3:6" ht="15" customHeight="1" x14ac:dyDescent="0.25">
      <c r="C660" s="129"/>
      <c r="D660" s="13"/>
      <c r="E660" s="13"/>
      <c r="F660" s="13"/>
    </row>
    <row r="661" spans="3:6" ht="15" customHeight="1" x14ac:dyDescent="0.25">
      <c r="C661" s="129"/>
      <c r="D661" s="13"/>
      <c r="E661" s="13"/>
      <c r="F661" s="13"/>
    </row>
    <row r="662" spans="3:6" ht="15" customHeight="1" x14ac:dyDescent="0.25">
      <c r="C662" s="129"/>
      <c r="D662" s="13"/>
      <c r="E662" s="13"/>
      <c r="F662" s="13"/>
    </row>
    <row r="663" spans="3:6" ht="15" customHeight="1" x14ac:dyDescent="0.25">
      <c r="C663" s="129"/>
      <c r="D663" s="13"/>
      <c r="E663" s="13"/>
      <c r="F663" s="13"/>
    </row>
    <row r="664" spans="3:6" ht="15" customHeight="1" x14ac:dyDescent="0.25">
      <c r="C664" s="129"/>
      <c r="D664" s="13"/>
      <c r="E664" s="13"/>
      <c r="F664" s="13"/>
    </row>
    <row r="665" spans="3:6" ht="15" customHeight="1" x14ac:dyDescent="0.25">
      <c r="C665" s="129"/>
      <c r="D665" s="13"/>
      <c r="E665" s="13"/>
      <c r="F665" s="13"/>
    </row>
    <row r="666" spans="3:6" ht="15" customHeight="1" x14ac:dyDescent="0.25">
      <c r="C666" s="129"/>
      <c r="D666" s="13"/>
      <c r="E666" s="13"/>
      <c r="F666" s="13"/>
    </row>
    <row r="667" spans="3:6" ht="15" customHeight="1" x14ac:dyDescent="0.25">
      <c r="C667" s="129"/>
      <c r="D667" s="13"/>
      <c r="E667" s="13"/>
      <c r="F667" s="13"/>
    </row>
    <row r="668" spans="3:6" ht="15" customHeight="1" x14ac:dyDescent="0.25">
      <c r="C668" s="129"/>
      <c r="D668" s="13"/>
      <c r="E668" s="13"/>
      <c r="F668" s="13"/>
    </row>
    <row r="669" spans="3:6" ht="15" customHeight="1" x14ac:dyDescent="0.25">
      <c r="C669" s="129"/>
      <c r="D669" s="13"/>
      <c r="E669" s="13"/>
      <c r="F669" s="13"/>
    </row>
    <row r="670" spans="3:6" ht="15" customHeight="1" x14ac:dyDescent="0.25">
      <c r="C670" s="129"/>
      <c r="D670" s="13"/>
      <c r="E670" s="13"/>
      <c r="F670" s="13"/>
    </row>
    <row r="671" spans="3:6" ht="15" customHeight="1" x14ac:dyDescent="0.25">
      <c r="C671" s="129"/>
      <c r="D671" s="13"/>
      <c r="E671" s="13"/>
      <c r="F671" s="13"/>
    </row>
    <row r="672" spans="3:6" ht="15" customHeight="1" x14ac:dyDescent="0.25">
      <c r="C672" s="129"/>
      <c r="D672" s="13"/>
      <c r="E672" s="13"/>
      <c r="F672" s="13"/>
    </row>
    <row r="673" spans="3:6" ht="15" customHeight="1" x14ac:dyDescent="0.25">
      <c r="C673" s="129"/>
      <c r="D673" s="13"/>
      <c r="E673" s="13"/>
      <c r="F673" s="13"/>
    </row>
    <row r="674" spans="3:6" ht="15" customHeight="1" x14ac:dyDescent="0.25">
      <c r="C674" s="129"/>
      <c r="D674" s="13"/>
      <c r="E674" s="13"/>
      <c r="F674" s="13"/>
    </row>
    <row r="675" spans="3:6" ht="15" customHeight="1" x14ac:dyDescent="0.25">
      <c r="C675" s="129"/>
      <c r="D675" s="13"/>
      <c r="E675" s="13"/>
      <c r="F675" s="13"/>
    </row>
    <row r="676" spans="3:6" ht="15" customHeight="1" x14ac:dyDescent="0.25">
      <c r="C676" s="129"/>
      <c r="D676" s="13"/>
      <c r="E676" s="13"/>
      <c r="F676" s="13"/>
    </row>
    <row r="677" spans="3:6" ht="15" customHeight="1" x14ac:dyDescent="0.25">
      <c r="C677" s="129"/>
      <c r="D677" s="13"/>
      <c r="E677" s="13"/>
      <c r="F677" s="13"/>
    </row>
    <row r="678" spans="3:6" ht="15" customHeight="1" x14ac:dyDescent="0.25">
      <c r="C678" s="129"/>
      <c r="D678" s="13"/>
      <c r="E678" s="13"/>
      <c r="F678" s="13"/>
    </row>
    <row r="679" spans="3:6" ht="15" customHeight="1" x14ac:dyDescent="0.25">
      <c r="C679" s="129"/>
      <c r="D679" s="13"/>
      <c r="E679" s="13"/>
      <c r="F679" s="13"/>
    </row>
    <row r="680" spans="3:6" ht="15" customHeight="1" x14ac:dyDescent="0.25">
      <c r="C680" s="129"/>
      <c r="D680" s="13"/>
      <c r="E680" s="13"/>
      <c r="F680" s="13"/>
    </row>
    <row r="681" spans="3:6" ht="15" customHeight="1" x14ac:dyDescent="0.25">
      <c r="C681" s="129"/>
      <c r="D681" s="13"/>
      <c r="E681" s="13"/>
      <c r="F681" s="13"/>
    </row>
    <row r="682" spans="3:6" ht="15" customHeight="1" x14ac:dyDescent="0.25">
      <c r="C682" s="129"/>
      <c r="D682" s="13"/>
      <c r="E682" s="13"/>
      <c r="F682" s="13"/>
    </row>
    <row r="683" spans="3:6" ht="15" customHeight="1" x14ac:dyDescent="0.25">
      <c r="C683" s="129"/>
      <c r="D683" s="13"/>
      <c r="E683" s="13"/>
      <c r="F683" s="13"/>
    </row>
    <row r="684" spans="3:6" ht="15" customHeight="1" x14ac:dyDescent="0.25">
      <c r="C684" s="129"/>
      <c r="D684" s="13"/>
      <c r="E684" s="13"/>
      <c r="F684" s="13"/>
    </row>
    <row r="685" spans="3:6" ht="15" customHeight="1" x14ac:dyDescent="0.25">
      <c r="C685" s="129"/>
      <c r="D685" s="13"/>
      <c r="E685" s="13"/>
      <c r="F685" s="13"/>
    </row>
    <row r="686" spans="3:6" ht="15" customHeight="1" x14ac:dyDescent="0.25">
      <c r="C686" s="129"/>
      <c r="D686" s="13"/>
      <c r="E686" s="13"/>
      <c r="F686" s="13"/>
    </row>
    <row r="687" spans="3:6" ht="15" customHeight="1" x14ac:dyDescent="0.25">
      <c r="C687" s="129"/>
      <c r="D687" s="13"/>
      <c r="E687" s="13"/>
      <c r="F687" s="13"/>
    </row>
    <row r="688" spans="3:6" ht="15" customHeight="1" x14ac:dyDescent="0.25">
      <c r="C688" s="129"/>
      <c r="D688" s="13"/>
      <c r="E688" s="13"/>
      <c r="F688" s="13"/>
    </row>
    <row r="689" spans="3:6" ht="15" customHeight="1" x14ac:dyDescent="0.25">
      <c r="C689" s="129"/>
      <c r="D689" s="13"/>
      <c r="E689" s="13"/>
      <c r="F689" s="13"/>
    </row>
    <row r="690" spans="3:6" ht="15" customHeight="1" x14ac:dyDescent="0.25">
      <c r="C690" s="129"/>
      <c r="D690" s="13"/>
      <c r="E690" s="13"/>
      <c r="F690" s="13"/>
    </row>
    <row r="691" spans="3:6" ht="15" customHeight="1" x14ac:dyDescent="0.25">
      <c r="C691" s="129"/>
      <c r="D691" s="13"/>
      <c r="E691" s="13"/>
      <c r="F691" s="13"/>
    </row>
    <row r="692" spans="3:6" ht="15" customHeight="1" x14ac:dyDescent="0.25">
      <c r="C692" s="129"/>
      <c r="D692" s="13"/>
      <c r="E692" s="13"/>
      <c r="F692" s="13"/>
    </row>
    <row r="693" spans="3:6" ht="15" customHeight="1" x14ac:dyDescent="0.25">
      <c r="C693" s="129"/>
      <c r="D693" s="13"/>
      <c r="E693" s="13"/>
      <c r="F693" s="13"/>
    </row>
    <row r="694" spans="3:6" ht="15" customHeight="1" x14ac:dyDescent="0.25">
      <c r="C694" s="129"/>
      <c r="D694" s="13"/>
      <c r="E694" s="13"/>
      <c r="F694" s="13"/>
    </row>
    <row r="695" spans="3:6" ht="15" customHeight="1" x14ac:dyDescent="0.25">
      <c r="C695" s="129"/>
      <c r="D695" s="13"/>
      <c r="E695" s="13"/>
      <c r="F695" s="13"/>
    </row>
    <row r="696" spans="3:6" ht="15" customHeight="1" x14ac:dyDescent="0.25">
      <c r="C696" s="129"/>
      <c r="D696" s="13"/>
      <c r="E696" s="13"/>
      <c r="F696" s="13"/>
    </row>
    <row r="697" spans="3:6" ht="15" customHeight="1" x14ac:dyDescent="0.25">
      <c r="C697" s="129"/>
      <c r="D697" s="13"/>
      <c r="E697" s="13"/>
      <c r="F697" s="13"/>
    </row>
    <row r="698" spans="3:6" ht="15" customHeight="1" x14ac:dyDescent="0.25">
      <c r="C698" s="129"/>
      <c r="D698" s="13"/>
      <c r="E698" s="13"/>
      <c r="F698" s="13"/>
    </row>
    <row r="699" spans="3:6" ht="15" customHeight="1" x14ac:dyDescent="0.25">
      <c r="C699" s="129"/>
      <c r="D699" s="13"/>
      <c r="E699" s="13"/>
      <c r="F699" s="13"/>
    </row>
    <row r="700" spans="3:6" ht="15" customHeight="1" x14ac:dyDescent="0.25">
      <c r="C700" s="129"/>
      <c r="D700" s="13"/>
      <c r="E700" s="13"/>
      <c r="F700" s="13"/>
    </row>
    <row r="701" spans="3:6" ht="15" customHeight="1" x14ac:dyDescent="0.25">
      <c r="C701" s="129"/>
      <c r="D701" s="13"/>
      <c r="E701" s="13"/>
      <c r="F701" s="13"/>
    </row>
    <row r="702" spans="3:6" ht="15" customHeight="1" x14ac:dyDescent="0.25">
      <c r="C702" s="129"/>
      <c r="D702" s="13"/>
      <c r="E702" s="13"/>
      <c r="F702" s="13"/>
    </row>
    <row r="703" spans="3:6" ht="15" customHeight="1" x14ac:dyDescent="0.25">
      <c r="C703" s="129"/>
      <c r="D703" s="13"/>
      <c r="E703" s="13"/>
      <c r="F703" s="13"/>
    </row>
    <row r="704" spans="3:6" ht="15" customHeight="1" x14ac:dyDescent="0.25">
      <c r="C704" s="129"/>
      <c r="D704" s="13"/>
      <c r="E704" s="13"/>
      <c r="F704" s="13"/>
    </row>
    <row r="705" spans="3:6" ht="15" customHeight="1" x14ac:dyDescent="0.25">
      <c r="C705" s="129"/>
      <c r="D705" s="13"/>
      <c r="E705" s="13"/>
      <c r="F705" s="13"/>
    </row>
    <row r="706" spans="3:6" ht="15" customHeight="1" x14ac:dyDescent="0.25">
      <c r="C706" s="129"/>
      <c r="D706" s="13"/>
      <c r="E706" s="13"/>
      <c r="F706" s="13"/>
    </row>
    <row r="707" spans="3:6" ht="15" customHeight="1" x14ac:dyDescent="0.25">
      <c r="C707" s="129"/>
      <c r="D707" s="13"/>
      <c r="E707" s="13"/>
      <c r="F707" s="13"/>
    </row>
    <row r="708" spans="3:6" ht="15" customHeight="1" x14ac:dyDescent="0.25">
      <c r="C708" s="129"/>
      <c r="D708" s="13"/>
      <c r="E708" s="13"/>
      <c r="F708" s="13"/>
    </row>
    <row r="709" spans="3:6" ht="15" customHeight="1" x14ac:dyDescent="0.25">
      <c r="C709" s="129"/>
      <c r="D709" s="13"/>
      <c r="E709" s="13"/>
      <c r="F709" s="13"/>
    </row>
    <row r="710" spans="3:6" ht="15" customHeight="1" x14ac:dyDescent="0.25">
      <c r="C710" s="129"/>
      <c r="D710" s="13"/>
      <c r="E710" s="13"/>
      <c r="F710" s="13"/>
    </row>
    <row r="711" spans="3:6" ht="15" customHeight="1" x14ac:dyDescent="0.25">
      <c r="C711" s="129"/>
      <c r="D711" s="13"/>
      <c r="E711" s="13"/>
      <c r="F711" s="13"/>
    </row>
    <row r="712" spans="3:6" ht="15" customHeight="1" x14ac:dyDescent="0.25">
      <c r="C712" s="129"/>
      <c r="D712" s="13"/>
      <c r="E712" s="13"/>
      <c r="F712" s="13"/>
    </row>
    <row r="713" spans="3:6" ht="15" customHeight="1" x14ac:dyDescent="0.25">
      <c r="C713" s="129"/>
      <c r="D713" s="13"/>
      <c r="E713" s="13"/>
      <c r="F713" s="13"/>
    </row>
    <row r="714" spans="3:6" ht="15" customHeight="1" x14ac:dyDescent="0.25">
      <c r="C714" s="129"/>
      <c r="D714" s="13"/>
      <c r="E714" s="13"/>
      <c r="F714" s="13"/>
    </row>
    <row r="715" spans="3:6" ht="15" customHeight="1" x14ac:dyDescent="0.25">
      <c r="C715" s="129"/>
      <c r="D715" s="13"/>
      <c r="E715" s="13"/>
      <c r="F715" s="13"/>
    </row>
    <row r="716" spans="3:6" ht="15" customHeight="1" x14ac:dyDescent="0.25">
      <c r="C716" s="129"/>
      <c r="D716" s="13"/>
      <c r="E716" s="13"/>
      <c r="F716" s="13"/>
    </row>
    <row r="717" spans="3:6" ht="15" customHeight="1" x14ac:dyDescent="0.25">
      <c r="C717" s="129"/>
      <c r="D717" s="13"/>
      <c r="E717" s="13"/>
      <c r="F717" s="13"/>
    </row>
    <row r="718" spans="3:6" ht="15" customHeight="1" x14ac:dyDescent="0.25">
      <c r="C718" s="129"/>
      <c r="D718" s="13"/>
      <c r="E718" s="13"/>
      <c r="F718" s="13"/>
    </row>
    <row r="719" spans="3:6" ht="15" customHeight="1" x14ac:dyDescent="0.25">
      <c r="C719" s="129"/>
      <c r="D719" s="13"/>
      <c r="E719" s="13"/>
      <c r="F719" s="13"/>
    </row>
    <row r="720" spans="3:6" ht="15" customHeight="1" x14ac:dyDescent="0.25">
      <c r="C720" s="129"/>
      <c r="D720" s="13"/>
      <c r="E720" s="13"/>
      <c r="F720" s="13"/>
    </row>
    <row r="721" spans="3:6" ht="15" customHeight="1" x14ac:dyDescent="0.25">
      <c r="C721" s="129"/>
      <c r="D721" s="13"/>
      <c r="E721" s="13"/>
      <c r="F721" s="13"/>
    </row>
    <row r="722" spans="3:6" ht="15" customHeight="1" x14ac:dyDescent="0.25">
      <c r="C722" s="129"/>
      <c r="D722" s="13"/>
      <c r="E722" s="13"/>
      <c r="F722" s="13"/>
    </row>
    <row r="723" spans="3:6" ht="15" customHeight="1" x14ac:dyDescent="0.25">
      <c r="C723" s="129"/>
      <c r="D723" s="13"/>
      <c r="E723" s="13"/>
      <c r="F723" s="13"/>
    </row>
    <row r="724" spans="3:6" ht="15" customHeight="1" x14ac:dyDescent="0.25">
      <c r="C724" s="129"/>
      <c r="D724" s="13"/>
      <c r="E724" s="13"/>
      <c r="F724" s="13"/>
    </row>
    <row r="725" spans="3:6" ht="15" customHeight="1" x14ac:dyDescent="0.25">
      <c r="C725" s="129"/>
      <c r="D725" s="13"/>
      <c r="E725" s="13"/>
      <c r="F725" s="13"/>
    </row>
    <row r="726" spans="3:6" ht="15" customHeight="1" x14ac:dyDescent="0.25">
      <c r="C726" s="129"/>
      <c r="D726" s="13"/>
      <c r="E726" s="13"/>
      <c r="F726" s="13"/>
    </row>
    <row r="727" spans="3:6" ht="15" customHeight="1" x14ac:dyDescent="0.25">
      <c r="C727" s="129"/>
      <c r="D727" s="13"/>
      <c r="E727" s="13"/>
      <c r="F727" s="13"/>
    </row>
    <row r="728" spans="3:6" ht="15" customHeight="1" x14ac:dyDescent="0.25">
      <c r="C728" s="129"/>
      <c r="D728" s="13"/>
      <c r="E728" s="13"/>
      <c r="F728" s="13"/>
    </row>
    <row r="729" spans="3:6" ht="15" customHeight="1" x14ac:dyDescent="0.25">
      <c r="C729" s="129"/>
      <c r="D729" s="13"/>
      <c r="E729" s="13"/>
      <c r="F729" s="13"/>
    </row>
    <row r="730" spans="3:6" ht="15" customHeight="1" x14ac:dyDescent="0.25">
      <c r="C730" s="129"/>
      <c r="D730" s="13"/>
      <c r="E730" s="13"/>
      <c r="F730" s="13"/>
    </row>
    <row r="731" spans="3:6" ht="15" customHeight="1" x14ac:dyDescent="0.25">
      <c r="C731" s="129"/>
      <c r="D731" s="13"/>
      <c r="E731" s="13"/>
      <c r="F731" s="13"/>
    </row>
    <row r="732" spans="3:6" ht="15" customHeight="1" x14ac:dyDescent="0.25">
      <c r="C732" s="129"/>
      <c r="D732" s="13"/>
      <c r="E732" s="13"/>
      <c r="F732" s="13"/>
    </row>
    <row r="733" spans="3:6" ht="15" customHeight="1" x14ac:dyDescent="0.25">
      <c r="C733" s="129"/>
      <c r="D733" s="13"/>
      <c r="E733" s="13"/>
      <c r="F733" s="13"/>
    </row>
    <row r="734" spans="3:6" ht="15" customHeight="1" x14ac:dyDescent="0.25">
      <c r="C734" s="129"/>
      <c r="D734" s="13"/>
      <c r="E734" s="13"/>
      <c r="F734" s="13"/>
    </row>
    <row r="735" spans="3:6" ht="15" customHeight="1" x14ac:dyDescent="0.25">
      <c r="C735" s="129"/>
      <c r="D735" s="13"/>
      <c r="E735" s="13"/>
      <c r="F735" s="13"/>
    </row>
    <row r="736" spans="3:6" ht="15" customHeight="1" x14ac:dyDescent="0.25">
      <c r="C736" s="129"/>
      <c r="D736" s="13"/>
      <c r="E736" s="13"/>
      <c r="F736" s="13"/>
    </row>
    <row r="737" spans="3:6" ht="15" customHeight="1" x14ac:dyDescent="0.25">
      <c r="C737" s="129"/>
      <c r="D737" s="13"/>
      <c r="E737" s="13"/>
      <c r="F737" s="13"/>
    </row>
    <row r="738" spans="3:6" ht="15" customHeight="1" x14ac:dyDescent="0.25">
      <c r="C738" s="129"/>
      <c r="D738" s="13"/>
      <c r="E738" s="13"/>
      <c r="F738" s="13"/>
    </row>
    <row r="739" spans="3:6" ht="15" customHeight="1" x14ac:dyDescent="0.25">
      <c r="C739" s="129"/>
      <c r="D739" s="13"/>
      <c r="E739" s="13"/>
      <c r="F739" s="13"/>
    </row>
    <row r="740" spans="3:6" ht="15" customHeight="1" x14ac:dyDescent="0.25">
      <c r="C740" s="129"/>
      <c r="D740" s="13"/>
      <c r="E740" s="13"/>
      <c r="F740" s="13"/>
    </row>
    <row r="741" spans="3:6" ht="15" customHeight="1" x14ac:dyDescent="0.25">
      <c r="C741" s="129"/>
      <c r="D741" s="13"/>
      <c r="E741" s="13"/>
      <c r="F741" s="13"/>
    </row>
    <row r="742" spans="3:6" ht="15" customHeight="1" x14ac:dyDescent="0.25">
      <c r="C742" s="129"/>
      <c r="D742" s="13"/>
      <c r="E742" s="13"/>
      <c r="F742" s="13"/>
    </row>
    <row r="743" spans="3:6" ht="15" customHeight="1" x14ac:dyDescent="0.25">
      <c r="C743" s="129"/>
      <c r="D743" s="13"/>
      <c r="E743" s="13"/>
      <c r="F743" s="13"/>
    </row>
    <row r="744" spans="3:6" ht="15" customHeight="1" x14ac:dyDescent="0.25">
      <c r="C744" s="129"/>
      <c r="D744" s="13"/>
      <c r="E744" s="13"/>
      <c r="F744" s="13"/>
    </row>
    <row r="745" spans="3:6" ht="15" customHeight="1" x14ac:dyDescent="0.25">
      <c r="C745" s="129"/>
      <c r="D745" s="13"/>
      <c r="E745" s="13"/>
      <c r="F745" s="13"/>
    </row>
    <row r="746" spans="3:6" ht="15" customHeight="1" x14ac:dyDescent="0.25">
      <c r="C746" s="129"/>
      <c r="D746" s="13"/>
      <c r="E746" s="13"/>
      <c r="F746" s="13"/>
    </row>
    <row r="747" spans="3:6" ht="15" customHeight="1" x14ac:dyDescent="0.25">
      <c r="C747" s="129"/>
      <c r="D747" s="13"/>
      <c r="E747" s="13"/>
      <c r="F747" s="13"/>
    </row>
    <row r="748" spans="3:6" ht="15" customHeight="1" x14ac:dyDescent="0.25">
      <c r="C748" s="129"/>
      <c r="D748" s="13"/>
      <c r="E748" s="13"/>
      <c r="F748" s="13"/>
    </row>
    <row r="749" spans="3:6" ht="15" customHeight="1" x14ac:dyDescent="0.25">
      <c r="C749" s="129"/>
      <c r="D749" s="13"/>
      <c r="E749" s="13"/>
      <c r="F749" s="13"/>
    </row>
    <row r="750" spans="3:6" ht="15" customHeight="1" x14ac:dyDescent="0.25">
      <c r="C750" s="129"/>
      <c r="D750" s="13"/>
      <c r="E750" s="13"/>
      <c r="F750" s="13"/>
    </row>
    <row r="751" spans="3:6" ht="15" customHeight="1" x14ac:dyDescent="0.25">
      <c r="C751" s="129"/>
      <c r="D751" s="13"/>
      <c r="E751" s="13"/>
      <c r="F751" s="13"/>
    </row>
    <row r="752" spans="3:6" ht="15" customHeight="1" x14ac:dyDescent="0.25">
      <c r="C752" s="129"/>
      <c r="D752" s="13"/>
      <c r="E752" s="13"/>
      <c r="F752" s="13"/>
    </row>
    <row r="753" spans="3:6" ht="15" customHeight="1" x14ac:dyDescent="0.25">
      <c r="C753" s="129"/>
      <c r="D753" s="13"/>
      <c r="E753" s="13"/>
      <c r="F753" s="13"/>
    </row>
    <row r="754" spans="3:6" ht="15" customHeight="1" x14ac:dyDescent="0.25">
      <c r="C754" s="129"/>
      <c r="D754" s="13"/>
      <c r="E754" s="13"/>
      <c r="F754" s="13"/>
    </row>
    <row r="755" spans="3:6" ht="15" customHeight="1" x14ac:dyDescent="0.25">
      <c r="C755" s="129"/>
      <c r="D755" s="13"/>
      <c r="E755" s="13"/>
      <c r="F755" s="13"/>
    </row>
    <row r="756" spans="3:6" ht="15" customHeight="1" x14ac:dyDescent="0.25">
      <c r="C756" s="129"/>
      <c r="D756" s="13"/>
      <c r="E756" s="13"/>
      <c r="F756" s="13"/>
    </row>
    <row r="757" spans="3:6" ht="15" customHeight="1" x14ac:dyDescent="0.25">
      <c r="C757" s="129"/>
      <c r="D757" s="13"/>
      <c r="E757" s="13"/>
      <c r="F757" s="13"/>
    </row>
    <row r="758" spans="3:6" ht="15" customHeight="1" x14ac:dyDescent="0.25">
      <c r="C758" s="129"/>
      <c r="D758" s="13"/>
      <c r="E758" s="13"/>
      <c r="F758" s="13"/>
    </row>
    <row r="759" spans="3:6" ht="15" customHeight="1" x14ac:dyDescent="0.25">
      <c r="C759" s="129"/>
      <c r="D759" s="13"/>
      <c r="E759" s="13"/>
      <c r="F759" s="13"/>
    </row>
    <row r="760" spans="3:6" ht="15" customHeight="1" x14ac:dyDescent="0.25">
      <c r="C760" s="129"/>
      <c r="D760" s="13"/>
      <c r="E760" s="13"/>
      <c r="F760" s="13"/>
    </row>
    <row r="761" spans="3:6" ht="15" customHeight="1" x14ac:dyDescent="0.25">
      <c r="C761" s="129"/>
      <c r="D761" s="13"/>
      <c r="E761" s="13"/>
      <c r="F761" s="13"/>
    </row>
    <row r="762" spans="3:6" ht="15" customHeight="1" x14ac:dyDescent="0.25">
      <c r="C762" s="129"/>
      <c r="D762" s="13"/>
      <c r="E762" s="13"/>
      <c r="F762" s="13"/>
    </row>
    <row r="763" spans="3:6" ht="15" customHeight="1" x14ac:dyDescent="0.25">
      <c r="C763" s="129"/>
      <c r="D763" s="13"/>
      <c r="E763" s="13"/>
      <c r="F763" s="13"/>
    </row>
    <row r="764" spans="3:6" ht="15" customHeight="1" x14ac:dyDescent="0.25">
      <c r="C764" s="129"/>
      <c r="D764" s="13"/>
      <c r="E764" s="13"/>
      <c r="F764" s="13"/>
    </row>
    <row r="765" spans="3:6" ht="15" customHeight="1" x14ac:dyDescent="0.25">
      <c r="C765" s="129"/>
      <c r="D765" s="13"/>
      <c r="E765" s="13"/>
      <c r="F765" s="13"/>
    </row>
    <row r="766" spans="3:6" ht="15" customHeight="1" x14ac:dyDescent="0.25">
      <c r="C766" s="129"/>
      <c r="D766" s="13"/>
      <c r="E766" s="13"/>
      <c r="F766" s="13"/>
    </row>
    <row r="767" spans="3:6" ht="15" customHeight="1" x14ac:dyDescent="0.25">
      <c r="C767" s="129"/>
      <c r="D767" s="13"/>
      <c r="E767" s="13"/>
      <c r="F767" s="13"/>
    </row>
    <row r="768" spans="3:6" ht="15" customHeight="1" x14ac:dyDescent="0.25">
      <c r="C768" s="129"/>
      <c r="D768" s="13"/>
      <c r="E768" s="13"/>
      <c r="F768" s="13"/>
    </row>
    <row r="769" spans="3:6" ht="15" customHeight="1" x14ac:dyDescent="0.25">
      <c r="C769" s="129"/>
      <c r="D769" s="13"/>
      <c r="E769" s="13"/>
      <c r="F769" s="13"/>
    </row>
    <row r="770" spans="3:6" ht="15" customHeight="1" x14ac:dyDescent="0.25">
      <c r="C770" s="129"/>
      <c r="D770" s="13"/>
      <c r="E770" s="13"/>
      <c r="F770" s="13"/>
    </row>
    <row r="771" spans="3:6" ht="15" customHeight="1" x14ac:dyDescent="0.25">
      <c r="C771" s="129"/>
      <c r="D771" s="13"/>
      <c r="E771" s="13"/>
      <c r="F771" s="13"/>
    </row>
    <row r="772" spans="3:6" ht="15" customHeight="1" x14ac:dyDescent="0.25">
      <c r="C772" s="129"/>
      <c r="D772" s="13"/>
      <c r="E772" s="13"/>
      <c r="F772" s="13"/>
    </row>
    <row r="773" spans="3:6" ht="15" customHeight="1" x14ac:dyDescent="0.25">
      <c r="C773" s="129"/>
      <c r="D773" s="13"/>
      <c r="E773" s="13"/>
      <c r="F773" s="13"/>
    </row>
    <row r="774" spans="3:6" ht="15" customHeight="1" x14ac:dyDescent="0.25">
      <c r="C774" s="129"/>
      <c r="D774" s="13"/>
      <c r="E774" s="13"/>
      <c r="F774" s="13"/>
    </row>
    <row r="775" spans="3:6" ht="15" customHeight="1" x14ac:dyDescent="0.25">
      <c r="C775" s="129"/>
      <c r="D775" s="13"/>
      <c r="E775" s="13"/>
      <c r="F775" s="13"/>
    </row>
    <row r="776" spans="3:6" ht="15" customHeight="1" x14ac:dyDescent="0.25">
      <c r="C776" s="129"/>
      <c r="D776" s="13"/>
      <c r="E776" s="13"/>
      <c r="F776" s="13"/>
    </row>
    <row r="777" spans="3:6" ht="15" customHeight="1" x14ac:dyDescent="0.25">
      <c r="C777" s="129"/>
      <c r="D777" s="13"/>
      <c r="E777" s="13"/>
      <c r="F777" s="13"/>
    </row>
    <row r="778" spans="3:6" ht="15" customHeight="1" x14ac:dyDescent="0.25">
      <c r="C778" s="129"/>
      <c r="D778" s="13"/>
      <c r="E778" s="13"/>
      <c r="F778" s="13"/>
    </row>
    <row r="779" spans="3:6" ht="15" customHeight="1" x14ac:dyDescent="0.25">
      <c r="C779" s="129"/>
      <c r="D779" s="13"/>
      <c r="E779" s="13"/>
      <c r="F779" s="13"/>
    </row>
    <row r="780" spans="3:6" ht="15" customHeight="1" x14ac:dyDescent="0.25">
      <c r="C780" s="129"/>
      <c r="D780" s="13"/>
      <c r="E780" s="13"/>
      <c r="F780" s="13"/>
    </row>
    <row r="781" spans="3:6" ht="15" customHeight="1" x14ac:dyDescent="0.25">
      <c r="C781" s="129"/>
      <c r="D781" s="13"/>
      <c r="E781" s="13"/>
      <c r="F781" s="13"/>
    </row>
    <row r="782" spans="3:6" ht="15" customHeight="1" x14ac:dyDescent="0.25">
      <c r="C782" s="129"/>
      <c r="D782" s="13"/>
      <c r="E782" s="13"/>
      <c r="F782" s="13"/>
    </row>
    <row r="783" spans="3:6" ht="15" customHeight="1" x14ac:dyDescent="0.25">
      <c r="C783" s="129"/>
      <c r="D783" s="13"/>
      <c r="E783" s="13"/>
      <c r="F783" s="13"/>
    </row>
    <row r="784" spans="3:6" ht="15" customHeight="1" x14ac:dyDescent="0.25">
      <c r="C784" s="129"/>
      <c r="D784" s="13"/>
      <c r="E784" s="13"/>
      <c r="F784" s="13"/>
    </row>
    <row r="785" spans="3:6" ht="15" customHeight="1" x14ac:dyDescent="0.25">
      <c r="C785" s="129"/>
      <c r="D785" s="13"/>
      <c r="E785" s="13"/>
      <c r="F785" s="13"/>
    </row>
    <row r="786" spans="3:6" ht="15" customHeight="1" x14ac:dyDescent="0.25">
      <c r="C786" s="129"/>
      <c r="D786" s="13"/>
      <c r="E786" s="13"/>
      <c r="F786" s="13"/>
    </row>
    <row r="787" spans="3:6" ht="15" customHeight="1" x14ac:dyDescent="0.25">
      <c r="C787" s="129"/>
      <c r="D787" s="13"/>
      <c r="E787" s="13"/>
      <c r="F787" s="13"/>
    </row>
    <row r="788" spans="3:6" ht="15" customHeight="1" x14ac:dyDescent="0.25">
      <c r="C788" s="129"/>
      <c r="D788" s="13"/>
      <c r="E788" s="13"/>
      <c r="F788" s="13"/>
    </row>
    <row r="789" spans="3:6" ht="15" customHeight="1" x14ac:dyDescent="0.25">
      <c r="C789" s="129"/>
      <c r="D789" s="13"/>
      <c r="E789" s="13"/>
      <c r="F789" s="13"/>
    </row>
    <row r="790" spans="3:6" ht="15" customHeight="1" x14ac:dyDescent="0.25">
      <c r="C790" s="129"/>
      <c r="D790" s="13"/>
      <c r="E790" s="13"/>
      <c r="F790" s="13"/>
    </row>
    <row r="791" spans="3:6" ht="15" customHeight="1" x14ac:dyDescent="0.25">
      <c r="C791" s="129"/>
      <c r="D791" s="13"/>
      <c r="E791" s="13"/>
      <c r="F791" s="13"/>
    </row>
    <row r="792" spans="3:6" ht="15" customHeight="1" x14ac:dyDescent="0.25">
      <c r="C792" s="129"/>
      <c r="D792" s="13"/>
      <c r="E792" s="13"/>
      <c r="F792" s="13"/>
    </row>
    <row r="793" spans="3:6" ht="15" customHeight="1" x14ac:dyDescent="0.25">
      <c r="C793" s="129"/>
      <c r="D793" s="13"/>
      <c r="E793" s="13"/>
      <c r="F793" s="13"/>
    </row>
    <row r="794" spans="3:6" ht="15" customHeight="1" x14ac:dyDescent="0.25">
      <c r="C794" s="129"/>
      <c r="D794" s="13"/>
      <c r="E794" s="13"/>
      <c r="F794" s="13"/>
    </row>
    <row r="795" spans="3:6" ht="15" customHeight="1" x14ac:dyDescent="0.25">
      <c r="C795" s="129"/>
      <c r="D795" s="13"/>
      <c r="E795" s="13"/>
      <c r="F795" s="13"/>
    </row>
    <row r="796" spans="3:6" ht="15" customHeight="1" x14ac:dyDescent="0.25">
      <c r="C796" s="129"/>
      <c r="D796" s="13"/>
      <c r="E796" s="13"/>
      <c r="F796" s="13"/>
    </row>
    <row r="797" spans="3:6" ht="15" customHeight="1" x14ac:dyDescent="0.25">
      <c r="C797" s="129"/>
      <c r="D797" s="13"/>
      <c r="E797" s="13"/>
      <c r="F797" s="13"/>
    </row>
    <row r="798" spans="3:6" ht="15" customHeight="1" x14ac:dyDescent="0.25">
      <c r="C798" s="129"/>
      <c r="D798" s="13"/>
      <c r="E798" s="13"/>
      <c r="F798" s="13"/>
    </row>
    <row r="799" spans="3:6" ht="15" customHeight="1" x14ac:dyDescent="0.25">
      <c r="C799" s="129"/>
      <c r="D799" s="13"/>
      <c r="E799" s="13"/>
      <c r="F799" s="13"/>
    </row>
    <row r="800" spans="3:6" ht="15" customHeight="1" x14ac:dyDescent="0.25">
      <c r="C800" s="129"/>
      <c r="D800" s="13"/>
      <c r="E800" s="13"/>
      <c r="F800" s="13"/>
    </row>
    <row r="801" spans="3:6" ht="15" customHeight="1" x14ac:dyDescent="0.25">
      <c r="C801" s="129"/>
      <c r="D801" s="13"/>
      <c r="E801" s="13"/>
      <c r="F801" s="13"/>
    </row>
    <row r="802" spans="3:6" ht="15" customHeight="1" x14ac:dyDescent="0.25">
      <c r="C802" s="129"/>
      <c r="D802" s="13"/>
      <c r="E802" s="13"/>
      <c r="F802" s="13"/>
    </row>
    <row r="803" spans="3:6" ht="15" customHeight="1" x14ac:dyDescent="0.25">
      <c r="C803" s="129"/>
      <c r="D803" s="13"/>
      <c r="E803" s="13"/>
      <c r="F803" s="13"/>
    </row>
    <row r="804" spans="3:6" ht="15" customHeight="1" x14ac:dyDescent="0.25">
      <c r="C804" s="129"/>
      <c r="D804" s="13"/>
      <c r="E804" s="13"/>
      <c r="F804" s="13"/>
    </row>
    <row r="805" spans="3:6" ht="15" customHeight="1" x14ac:dyDescent="0.25">
      <c r="C805" s="129"/>
      <c r="D805" s="13"/>
      <c r="E805" s="13"/>
      <c r="F805" s="13"/>
    </row>
    <row r="806" spans="3:6" ht="15" customHeight="1" x14ac:dyDescent="0.25">
      <c r="C806" s="129"/>
      <c r="D806" s="13"/>
      <c r="E806" s="13"/>
      <c r="F806" s="13"/>
    </row>
    <row r="807" spans="3:6" ht="15" customHeight="1" x14ac:dyDescent="0.25">
      <c r="C807" s="129"/>
      <c r="D807" s="13"/>
      <c r="E807" s="13"/>
      <c r="F807" s="13"/>
    </row>
    <row r="808" spans="3:6" ht="15" customHeight="1" x14ac:dyDescent="0.25">
      <c r="C808" s="129"/>
      <c r="D808" s="13"/>
      <c r="E808" s="13"/>
      <c r="F808" s="13"/>
    </row>
    <row r="809" spans="3:6" ht="15" customHeight="1" x14ac:dyDescent="0.25">
      <c r="C809" s="129"/>
      <c r="D809" s="13"/>
      <c r="E809" s="13"/>
      <c r="F809" s="13"/>
    </row>
    <row r="810" spans="3:6" ht="15" customHeight="1" x14ac:dyDescent="0.25">
      <c r="C810" s="129"/>
      <c r="D810" s="13"/>
      <c r="E810" s="13"/>
      <c r="F810" s="13"/>
    </row>
    <row r="811" spans="3:6" ht="15" customHeight="1" x14ac:dyDescent="0.25">
      <c r="C811" s="129"/>
      <c r="D811" s="13"/>
      <c r="E811" s="13"/>
      <c r="F811" s="13"/>
    </row>
    <row r="812" spans="3:6" ht="15" customHeight="1" x14ac:dyDescent="0.25">
      <c r="C812" s="129"/>
      <c r="D812" s="13"/>
      <c r="E812" s="13"/>
      <c r="F812" s="13"/>
    </row>
    <row r="813" spans="3:6" ht="15" customHeight="1" x14ac:dyDescent="0.25">
      <c r="C813" s="129"/>
      <c r="D813" s="13"/>
      <c r="E813" s="13"/>
      <c r="F813" s="13"/>
    </row>
    <row r="814" spans="3:6" ht="15" customHeight="1" x14ac:dyDescent="0.25">
      <c r="C814" s="129"/>
      <c r="D814" s="13"/>
      <c r="E814" s="13"/>
      <c r="F814" s="13"/>
    </row>
    <row r="815" spans="3:6" ht="15" customHeight="1" x14ac:dyDescent="0.25">
      <c r="C815" s="129"/>
      <c r="D815" s="13"/>
      <c r="E815" s="13"/>
      <c r="F815" s="13"/>
    </row>
    <row r="816" spans="3:6" ht="15" customHeight="1" x14ac:dyDescent="0.25">
      <c r="C816" s="129"/>
      <c r="D816" s="13"/>
      <c r="E816" s="13"/>
      <c r="F816" s="13"/>
    </row>
    <row r="817" spans="3:6" ht="15" customHeight="1" x14ac:dyDescent="0.25">
      <c r="C817" s="129"/>
      <c r="D817" s="13"/>
      <c r="E817" s="13"/>
      <c r="F817" s="13"/>
    </row>
    <row r="818" spans="3:6" ht="15" customHeight="1" x14ac:dyDescent="0.25">
      <c r="C818" s="129"/>
      <c r="D818" s="13"/>
      <c r="E818" s="13"/>
      <c r="F818" s="13"/>
    </row>
    <row r="819" spans="3:6" ht="15" customHeight="1" x14ac:dyDescent="0.25">
      <c r="C819" s="129"/>
      <c r="D819" s="13"/>
      <c r="E819" s="13"/>
      <c r="F819" s="13"/>
    </row>
    <row r="820" spans="3:6" ht="15" customHeight="1" x14ac:dyDescent="0.25">
      <c r="C820" s="129"/>
      <c r="D820" s="13"/>
      <c r="E820" s="13"/>
      <c r="F820" s="13"/>
    </row>
    <row r="821" spans="3:6" ht="15" customHeight="1" x14ac:dyDescent="0.25">
      <c r="C821" s="129"/>
      <c r="D821" s="13"/>
      <c r="E821" s="13"/>
      <c r="F821" s="13"/>
    </row>
    <row r="822" spans="3:6" ht="15" customHeight="1" x14ac:dyDescent="0.25">
      <c r="C822" s="129"/>
      <c r="D822" s="13"/>
      <c r="E822" s="13"/>
      <c r="F822" s="13"/>
    </row>
    <row r="823" spans="3:6" ht="15" customHeight="1" x14ac:dyDescent="0.25">
      <c r="C823" s="129"/>
      <c r="D823" s="13"/>
      <c r="E823" s="13"/>
      <c r="F823" s="13"/>
    </row>
    <row r="824" spans="3:6" ht="15" customHeight="1" x14ac:dyDescent="0.25">
      <c r="C824" s="129"/>
      <c r="D824" s="13"/>
      <c r="E824" s="13"/>
      <c r="F824" s="13"/>
    </row>
    <row r="825" spans="3:6" ht="15" customHeight="1" x14ac:dyDescent="0.25">
      <c r="C825" s="129"/>
      <c r="D825" s="13"/>
      <c r="E825" s="13"/>
      <c r="F825" s="13"/>
    </row>
    <row r="826" spans="3:6" ht="15" customHeight="1" x14ac:dyDescent="0.25">
      <c r="C826" s="129"/>
      <c r="D826" s="13"/>
      <c r="E826" s="13"/>
      <c r="F826" s="13"/>
    </row>
    <row r="827" spans="3:6" ht="15" customHeight="1" x14ac:dyDescent="0.25">
      <c r="C827" s="129"/>
      <c r="D827" s="13"/>
      <c r="E827" s="13"/>
      <c r="F827" s="13"/>
    </row>
    <row r="828" spans="3:6" ht="15" customHeight="1" x14ac:dyDescent="0.25">
      <c r="C828" s="129"/>
      <c r="D828" s="13"/>
      <c r="E828" s="13"/>
      <c r="F828" s="13"/>
    </row>
    <row r="829" spans="3:6" ht="15" customHeight="1" x14ac:dyDescent="0.25">
      <c r="C829" s="129"/>
      <c r="D829" s="13"/>
      <c r="E829" s="13"/>
      <c r="F829" s="13"/>
    </row>
    <row r="830" spans="3:6" ht="15" customHeight="1" x14ac:dyDescent="0.25">
      <c r="C830" s="129"/>
      <c r="D830" s="13"/>
      <c r="E830" s="13"/>
      <c r="F830" s="13"/>
    </row>
    <row r="831" spans="3:6" ht="15" customHeight="1" x14ac:dyDescent="0.25">
      <c r="C831" s="129"/>
      <c r="D831" s="13"/>
      <c r="E831" s="13"/>
      <c r="F831" s="13"/>
    </row>
    <row r="832" spans="3:6" ht="15" customHeight="1" x14ac:dyDescent="0.25">
      <c r="C832" s="129"/>
      <c r="D832" s="13"/>
      <c r="E832" s="13"/>
      <c r="F832" s="13"/>
    </row>
    <row r="833" spans="3:6" ht="15" customHeight="1" x14ac:dyDescent="0.25">
      <c r="C833" s="129"/>
      <c r="D833" s="13"/>
      <c r="E833" s="13"/>
      <c r="F833" s="13"/>
    </row>
    <row r="834" spans="3:6" ht="15" customHeight="1" x14ac:dyDescent="0.25">
      <c r="C834" s="129"/>
      <c r="D834" s="13"/>
      <c r="E834" s="13"/>
      <c r="F834" s="13"/>
    </row>
    <row r="835" spans="3:6" ht="15" customHeight="1" x14ac:dyDescent="0.25">
      <c r="C835" s="129"/>
      <c r="D835" s="13"/>
      <c r="E835" s="13"/>
      <c r="F835" s="13"/>
    </row>
    <row r="836" spans="3:6" ht="15" customHeight="1" x14ac:dyDescent="0.25">
      <c r="C836" s="129"/>
      <c r="D836" s="13"/>
      <c r="E836" s="13"/>
      <c r="F836" s="13"/>
    </row>
    <row r="837" spans="3:6" ht="15" customHeight="1" x14ac:dyDescent="0.25">
      <c r="C837" s="129"/>
      <c r="D837" s="13"/>
      <c r="E837" s="13"/>
      <c r="F837" s="13"/>
    </row>
    <row r="838" spans="3:6" ht="15" customHeight="1" x14ac:dyDescent="0.25">
      <c r="C838" s="129"/>
      <c r="D838" s="13"/>
      <c r="E838" s="13"/>
      <c r="F838" s="13"/>
    </row>
    <row r="839" spans="3:6" ht="15" customHeight="1" x14ac:dyDescent="0.25">
      <c r="C839" s="129"/>
      <c r="D839" s="13"/>
      <c r="E839" s="13"/>
      <c r="F839" s="13"/>
    </row>
    <row r="840" spans="3:6" ht="15" customHeight="1" x14ac:dyDescent="0.25">
      <c r="C840" s="129"/>
      <c r="D840" s="13"/>
      <c r="E840" s="13"/>
      <c r="F840" s="13"/>
    </row>
    <row r="841" spans="3:6" ht="15" customHeight="1" x14ac:dyDescent="0.25">
      <c r="C841" s="129"/>
      <c r="D841" s="13"/>
      <c r="E841" s="13"/>
      <c r="F841" s="13"/>
    </row>
    <row r="842" spans="3:6" ht="15" customHeight="1" x14ac:dyDescent="0.25">
      <c r="C842" s="129"/>
      <c r="D842" s="13"/>
      <c r="E842" s="13"/>
      <c r="F842" s="13"/>
    </row>
    <row r="843" spans="3:6" ht="15" customHeight="1" x14ac:dyDescent="0.25">
      <c r="C843" s="129"/>
      <c r="D843" s="13"/>
      <c r="E843" s="13"/>
      <c r="F843" s="13"/>
    </row>
    <row r="844" spans="3:6" ht="15" customHeight="1" x14ac:dyDescent="0.25">
      <c r="C844" s="129"/>
      <c r="D844" s="13"/>
      <c r="E844" s="13"/>
      <c r="F844" s="13"/>
    </row>
    <row r="845" spans="3:6" ht="15" customHeight="1" x14ac:dyDescent="0.25">
      <c r="C845" s="129"/>
      <c r="D845" s="13"/>
      <c r="E845" s="13"/>
      <c r="F845" s="13"/>
    </row>
    <row r="846" spans="3:6" ht="15" customHeight="1" x14ac:dyDescent="0.25">
      <c r="C846" s="129"/>
      <c r="D846" s="13"/>
      <c r="E846" s="13"/>
      <c r="F846" s="13"/>
    </row>
    <row r="847" spans="3:6" ht="15" customHeight="1" x14ac:dyDescent="0.25">
      <c r="C847" s="129"/>
      <c r="D847" s="13"/>
      <c r="E847" s="13"/>
      <c r="F847" s="13"/>
    </row>
    <row r="848" spans="3:6" ht="15" customHeight="1" x14ac:dyDescent="0.25">
      <c r="C848" s="129"/>
      <c r="D848" s="13"/>
      <c r="E848" s="13"/>
      <c r="F848" s="13"/>
    </row>
    <row r="849" spans="3:6" ht="15" customHeight="1" x14ac:dyDescent="0.25">
      <c r="C849" s="129"/>
      <c r="D849" s="13"/>
      <c r="E849" s="13"/>
      <c r="F849" s="13"/>
    </row>
    <row r="850" spans="3:6" ht="15" customHeight="1" x14ac:dyDescent="0.25">
      <c r="C850" s="129"/>
      <c r="D850" s="13"/>
      <c r="E850" s="13"/>
      <c r="F850" s="13"/>
    </row>
    <row r="851" spans="3:6" ht="15" customHeight="1" x14ac:dyDescent="0.25">
      <c r="C851" s="129"/>
      <c r="D851" s="13"/>
      <c r="E851" s="13"/>
      <c r="F851" s="13"/>
    </row>
    <row r="852" spans="3:6" ht="15" customHeight="1" x14ac:dyDescent="0.25">
      <c r="C852" s="129"/>
      <c r="D852" s="13"/>
      <c r="E852" s="13"/>
      <c r="F852" s="13"/>
    </row>
    <row r="853" spans="3:6" ht="15" customHeight="1" x14ac:dyDescent="0.25">
      <c r="C853" s="129"/>
      <c r="D853" s="13"/>
      <c r="E853" s="13"/>
      <c r="F853" s="13"/>
    </row>
    <row r="854" spans="3:6" ht="15" customHeight="1" x14ac:dyDescent="0.25">
      <c r="C854" s="129"/>
      <c r="D854" s="13"/>
      <c r="E854" s="13"/>
      <c r="F854" s="13"/>
    </row>
    <row r="855" spans="3:6" ht="15" customHeight="1" x14ac:dyDescent="0.25">
      <c r="C855" s="129"/>
      <c r="D855" s="13"/>
      <c r="E855" s="13"/>
      <c r="F855" s="13"/>
    </row>
    <row r="856" spans="3:6" ht="15" customHeight="1" x14ac:dyDescent="0.25">
      <c r="C856" s="129"/>
      <c r="D856" s="13"/>
      <c r="E856" s="13"/>
      <c r="F856" s="13"/>
    </row>
    <row r="857" spans="3:6" ht="15" customHeight="1" x14ac:dyDescent="0.25">
      <c r="C857" s="129"/>
      <c r="D857" s="13"/>
      <c r="E857" s="13"/>
      <c r="F857" s="13"/>
    </row>
    <row r="858" spans="3:6" ht="15" customHeight="1" x14ac:dyDescent="0.25">
      <c r="C858" s="129"/>
      <c r="D858" s="13"/>
      <c r="E858" s="13"/>
      <c r="F858" s="13"/>
    </row>
    <row r="859" spans="3:6" ht="15" customHeight="1" x14ac:dyDescent="0.25">
      <c r="C859" s="129"/>
      <c r="D859" s="13"/>
      <c r="E859" s="13"/>
      <c r="F859" s="13"/>
    </row>
    <row r="860" spans="3:6" ht="15" customHeight="1" x14ac:dyDescent="0.25">
      <c r="C860" s="129"/>
      <c r="D860" s="13"/>
      <c r="E860" s="13"/>
      <c r="F860" s="13"/>
    </row>
    <row r="861" spans="3:6" ht="15" customHeight="1" x14ac:dyDescent="0.25">
      <c r="C861" s="129"/>
      <c r="D861" s="13"/>
      <c r="E861" s="13"/>
      <c r="F861" s="13"/>
    </row>
    <row r="862" spans="3:6" ht="15" customHeight="1" x14ac:dyDescent="0.25">
      <c r="C862" s="129"/>
      <c r="D862" s="13"/>
      <c r="E862" s="13"/>
      <c r="F862" s="13"/>
    </row>
    <row r="863" spans="3:6" ht="15" customHeight="1" x14ac:dyDescent="0.25">
      <c r="C863" s="129"/>
      <c r="D863" s="13"/>
      <c r="E863" s="13"/>
      <c r="F863" s="13"/>
    </row>
    <row r="864" spans="3:6" ht="15" customHeight="1" x14ac:dyDescent="0.25">
      <c r="C864" s="129"/>
      <c r="D864" s="13"/>
      <c r="E864" s="13"/>
      <c r="F864" s="13"/>
    </row>
    <row r="865" spans="3:6" ht="15" customHeight="1" x14ac:dyDescent="0.25">
      <c r="C865" s="129"/>
      <c r="D865" s="13"/>
      <c r="E865" s="13"/>
      <c r="F865" s="13"/>
    </row>
    <row r="866" spans="3:6" ht="15" customHeight="1" x14ac:dyDescent="0.25">
      <c r="C866" s="129"/>
      <c r="D866" s="13"/>
      <c r="E866" s="13"/>
      <c r="F866" s="13"/>
    </row>
    <row r="867" spans="3:6" ht="15" customHeight="1" x14ac:dyDescent="0.25">
      <c r="C867" s="129"/>
      <c r="D867" s="13"/>
      <c r="E867" s="13"/>
      <c r="F867" s="13"/>
    </row>
    <row r="868" spans="3:6" ht="15" customHeight="1" x14ac:dyDescent="0.25">
      <c r="C868" s="129"/>
      <c r="D868" s="13"/>
      <c r="E868" s="13"/>
      <c r="F868" s="13"/>
    </row>
    <row r="869" spans="3:6" ht="15" customHeight="1" x14ac:dyDescent="0.25">
      <c r="C869" s="129"/>
      <c r="D869" s="13"/>
      <c r="E869" s="13"/>
      <c r="F869" s="13"/>
    </row>
    <row r="870" spans="3:6" ht="15" customHeight="1" x14ac:dyDescent="0.25">
      <c r="C870" s="129"/>
      <c r="D870" s="13"/>
      <c r="E870" s="13"/>
      <c r="F870" s="13"/>
    </row>
    <row r="871" spans="3:6" ht="15" customHeight="1" x14ac:dyDescent="0.25">
      <c r="C871" s="129"/>
      <c r="D871" s="13"/>
      <c r="E871" s="13"/>
      <c r="F871" s="13"/>
    </row>
    <row r="872" spans="3:6" ht="15" customHeight="1" x14ac:dyDescent="0.25">
      <c r="C872" s="129"/>
      <c r="D872" s="13"/>
      <c r="E872" s="13"/>
      <c r="F872" s="13"/>
    </row>
    <row r="873" spans="3:6" ht="15" customHeight="1" x14ac:dyDescent="0.25">
      <c r="C873" s="129"/>
      <c r="D873" s="13"/>
      <c r="E873" s="13"/>
      <c r="F873" s="13"/>
    </row>
    <row r="874" spans="3:6" ht="15" customHeight="1" x14ac:dyDescent="0.25">
      <c r="C874" s="129"/>
      <c r="D874" s="13"/>
      <c r="E874" s="13"/>
      <c r="F874" s="13"/>
    </row>
    <row r="875" spans="3:6" ht="15" customHeight="1" x14ac:dyDescent="0.25">
      <c r="C875" s="129"/>
      <c r="D875" s="13"/>
      <c r="E875" s="13"/>
      <c r="F875" s="13"/>
    </row>
    <row r="876" spans="3:6" ht="15" customHeight="1" x14ac:dyDescent="0.25">
      <c r="C876" s="129"/>
      <c r="D876" s="13"/>
      <c r="E876" s="13"/>
      <c r="F876" s="13"/>
    </row>
    <row r="877" spans="3:6" ht="15" customHeight="1" x14ac:dyDescent="0.25">
      <c r="C877" s="129"/>
      <c r="D877" s="13"/>
      <c r="E877" s="13"/>
      <c r="F877" s="13"/>
    </row>
    <row r="878" spans="3:6" ht="15" customHeight="1" x14ac:dyDescent="0.25">
      <c r="C878" s="129"/>
      <c r="D878" s="13"/>
      <c r="E878" s="13"/>
      <c r="F878" s="13"/>
    </row>
    <row r="879" spans="3:6" ht="15" customHeight="1" x14ac:dyDescent="0.25">
      <c r="C879" s="129"/>
      <c r="D879" s="13"/>
      <c r="E879" s="13"/>
      <c r="F879" s="13"/>
    </row>
    <row r="880" spans="3:6" ht="15" customHeight="1" x14ac:dyDescent="0.25">
      <c r="C880" s="129"/>
      <c r="D880" s="13"/>
      <c r="E880" s="13"/>
      <c r="F880" s="13"/>
    </row>
    <row r="881" spans="3:6" ht="15" customHeight="1" x14ac:dyDescent="0.25">
      <c r="C881" s="129"/>
      <c r="D881" s="13"/>
      <c r="E881" s="13"/>
      <c r="F881" s="13"/>
    </row>
    <row r="882" spans="3:6" ht="15" customHeight="1" x14ac:dyDescent="0.25">
      <c r="C882" s="129"/>
      <c r="D882" s="13"/>
      <c r="E882" s="13"/>
      <c r="F882" s="13"/>
    </row>
    <row r="883" spans="3:6" ht="15" customHeight="1" x14ac:dyDescent="0.25">
      <c r="C883" s="129"/>
      <c r="D883" s="13"/>
      <c r="E883" s="13"/>
      <c r="F883" s="13"/>
    </row>
    <row r="884" spans="3:6" ht="15" customHeight="1" x14ac:dyDescent="0.25">
      <c r="C884" s="129"/>
      <c r="D884" s="13"/>
      <c r="E884" s="13"/>
      <c r="F884" s="13"/>
    </row>
    <row r="885" spans="3:6" ht="15" customHeight="1" x14ac:dyDescent="0.25">
      <c r="C885" s="129"/>
      <c r="D885" s="13"/>
      <c r="E885" s="13"/>
      <c r="F885" s="13"/>
    </row>
    <row r="886" spans="3:6" ht="15" customHeight="1" x14ac:dyDescent="0.25">
      <c r="C886" s="129"/>
      <c r="D886" s="13"/>
      <c r="E886" s="13"/>
      <c r="F886" s="13"/>
    </row>
    <row r="887" spans="3:6" ht="15" customHeight="1" x14ac:dyDescent="0.25">
      <c r="C887" s="129"/>
      <c r="D887" s="13"/>
      <c r="E887" s="13"/>
      <c r="F887" s="13"/>
    </row>
    <row r="888" spans="3:6" ht="15" customHeight="1" x14ac:dyDescent="0.25">
      <c r="C888" s="129"/>
      <c r="D888" s="13"/>
      <c r="E888" s="13"/>
      <c r="F888" s="13"/>
    </row>
    <row r="889" spans="3:6" ht="15" customHeight="1" x14ac:dyDescent="0.25">
      <c r="C889" s="129"/>
      <c r="D889" s="13"/>
      <c r="E889" s="13"/>
      <c r="F889" s="13"/>
    </row>
    <row r="890" spans="3:6" ht="15" customHeight="1" x14ac:dyDescent="0.25">
      <c r="C890" s="129"/>
      <c r="D890" s="13"/>
      <c r="E890" s="13"/>
      <c r="F890" s="13"/>
    </row>
    <row r="891" spans="3:6" ht="15" customHeight="1" x14ac:dyDescent="0.25">
      <c r="C891" s="129"/>
      <c r="D891" s="13"/>
      <c r="E891" s="13"/>
      <c r="F891" s="13"/>
    </row>
    <row r="892" spans="3:6" ht="15" customHeight="1" x14ac:dyDescent="0.25">
      <c r="C892" s="129"/>
      <c r="D892" s="13"/>
      <c r="E892" s="13"/>
      <c r="F892" s="13"/>
    </row>
    <row r="893" spans="3:6" ht="15" customHeight="1" x14ac:dyDescent="0.25">
      <c r="C893" s="129"/>
      <c r="D893" s="13"/>
      <c r="E893" s="13"/>
      <c r="F893" s="13"/>
    </row>
    <row r="894" spans="3:6" ht="15" customHeight="1" x14ac:dyDescent="0.25">
      <c r="C894" s="129"/>
      <c r="D894" s="13"/>
      <c r="E894" s="13"/>
      <c r="F894" s="13"/>
    </row>
    <row r="895" spans="3:6" ht="15" customHeight="1" x14ac:dyDescent="0.25">
      <c r="C895" s="129"/>
      <c r="D895" s="13"/>
      <c r="E895" s="13"/>
      <c r="F895" s="13"/>
    </row>
    <row r="896" spans="3:6" ht="15" customHeight="1" x14ac:dyDescent="0.25">
      <c r="C896" s="129"/>
      <c r="D896" s="13"/>
      <c r="E896" s="13"/>
      <c r="F896" s="13"/>
    </row>
    <row r="897" spans="3:6" ht="15" customHeight="1" x14ac:dyDescent="0.25">
      <c r="C897" s="129"/>
      <c r="D897" s="13"/>
      <c r="E897" s="13"/>
      <c r="F897" s="13"/>
    </row>
    <row r="898" spans="3:6" ht="15" customHeight="1" x14ac:dyDescent="0.25">
      <c r="C898" s="129"/>
      <c r="D898" s="13"/>
      <c r="E898" s="13"/>
      <c r="F898" s="13"/>
    </row>
    <row r="899" spans="3:6" ht="15" customHeight="1" x14ac:dyDescent="0.25">
      <c r="C899" s="129"/>
      <c r="D899" s="13"/>
      <c r="E899" s="13"/>
      <c r="F899" s="13"/>
    </row>
    <row r="900" spans="3:6" ht="15" customHeight="1" x14ac:dyDescent="0.25">
      <c r="C900" s="129"/>
      <c r="D900" s="13"/>
      <c r="E900" s="13"/>
      <c r="F900" s="13"/>
    </row>
    <row r="901" spans="3:6" ht="15" customHeight="1" x14ac:dyDescent="0.25">
      <c r="C901" s="129"/>
      <c r="D901" s="13"/>
      <c r="E901" s="13"/>
      <c r="F901" s="13"/>
    </row>
    <row r="902" spans="3:6" ht="15" customHeight="1" x14ac:dyDescent="0.25">
      <c r="C902" s="129"/>
      <c r="D902" s="13"/>
      <c r="E902" s="13"/>
      <c r="F902" s="13"/>
    </row>
    <row r="903" spans="3:6" ht="15" customHeight="1" x14ac:dyDescent="0.25">
      <c r="C903" s="129"/>
      <c r="D903" s="13"/>
      <c r="E903" s="13"/>
      <c r="F903" s="13"/>
    </row>
    <row r="904" spans="3:6" ht="15" customHeight="1" x14ac:dyDescent="0.25">
      <c r="C904" s="129"/>
      <c r="D904" s="13"/>
      <c r="E904" s="13"/>
      <c r="F904" s="13"/>
    </row>
    <row r="905" spans="3:6" ht="15" customHeight="1" x14ac:dyDescent="0.25">
      <c r="C905" s="129"/>
      <c r="D905" s="13"/>
      <c r="E905" s="13"/>
      <c r="F905" s="13"/>
    </row>
    <row r="906" spans="3:6" ht="15" customHeight="1" x14ac:dyDescent="0.25">
      <c r="C906" s="129"/>
      <c r="D906" s="13"/>
      <c r="E906" s="13"/>
      <c r="F906" s="13"/>
    </row>
    <row r="907" spans="3:6" ht="15" customHeight="1" x14ac:dyDescent="0.25">
      <c r="C907" s="129"/>
      <c r="D907" s="13"/>
      <c r="E907" s="13"/>
      <c r="F907" s="13"/>
    </row>
    <row r="908" spans="3:6" ht="15" customHeight="1" x14ac:dyDescent="0.25">
      <c r="C908" s="129"/>
      <c r="D908" s="13"/>
      <c r="E908" s="13"/>
      <c r="F908" s="13"/>
    </row>
    <row r="909" spans="3:6" ht="15" customHeight="1" x14ac:dyDescent="0.25">
      <c r="C909" s="129"/>
      <c r="D909" s="13"/>
      <c r="E909" s="13"/>
      <c r="F909" s="13"/>
    </row>
    <row r="910" spans="3:6" ht="15" customHeight="1" x14ac:dyDescent="0.25">
      <c r="C910" s="129"/>
      <c r="D910" s="13"/>
      <c r="E910" s="13"/>
      <c r="F910" s="13"/>
    </row>
    <row r="911" spans="3:6" ht="15" customHeight="1" x14ac:dyDescent="0.25">
      <c r="C911" s="129"/>
      <c r="D911" s="13"/>
      <c r="E911" s="13"/>
      <c r="F911" s="13"/>
    </row>
    <row r="912" spans="3:6" ht="15" customHeight="1" x14ac:dyDescent="0.25">
      <c r="C912" s="129"/>
      <c r="D912" s="13"/>
      <c r="E912" s="13"/>
      <c r="F912" s="13"/>
    </row>
    <row r="913" spans="3:6" ht="15" customHeight="1" x14ac:dyDescent="0.25">
      <c r="C913" s="129"/>
      <c r="D913" s="13"/>
      <c r="E913" s="13"/>
      <c r="F913" s="13"/>
    </row>
    <row r="914" spans="3:6" ht="15" customHeight="1" x14ac:dyDescent="0.25">
      <c r="C914" s="129"/>
      <c r="D914" s="13"/>
      <c r="E914" s="13"/>
      <c r="F914" s="13"/>
    </row>
    <row r="915" spans="3:6" ht="15" customHeight="1" x14ac:dyDescent="0.25">
      <c r="C915" s="129"/>
      <c r="D915" s="13"/>
      <c r="E915" s="13"/>
      <c r="F915" s="13"/>
    </row>
    <row r="916" spans="3:6" ht="15" customHeight="1" x14ac:dyDescent="0.25">
      <c r="C916" s="129"/>
      <c r="D916" s="13"/>
      <c r="E916" s="13"/>
      <c r="F916" s="13"/>
    </row>
    <row r="917" spans="3:6" ht="15" customHeight="1" x14ac:dyDescent="0.25">
      <c r="C917" s="129"/>
      <c r="D917" s="13"/>
      <c r="E917" s="13"/>
      <c r="F917" s="13"/>
    </row>
    <row r="918" spans="3:6" ht="15" customHeight="1" x14ac:dyDescent="0.25">
      <c r="C918" s="129"/>
      <c r="D918" s="13"/>
      <c r="E918" s="13"/>
      <c r="F918" s="13"/>
    </row>
    <row r="919" spans="3:6" ht="15" customHeight="1" x14ac:dyDescent="0.25">
      <c r="C919" s="129"/>
      <c r="D919" s="13"/>
      <c r="E919" s="13"/>
      <c r="F919" s="13"/>
    </row>
    <row r="920" spans="3:6" ht="15" customHeight="1" x14ac:dyDescent="0.25">
      <c r="C920" s="129"/>
      <c r="D920" s="13"/>
      <c r="E920" s="13"/>
      <c r="F920" s="13"/>
    </row>
    <row r="921" spans="3:6" ht="15" customHeight="1" x14ac:dyDescent="0.25">
      <c r="C921" s="129"/>
      <c r="D921" s="13"/>
      <c r="E921" s="13"/>
      <c r="F921" s="13"/>
    </row>
    <row r="922" spans="3:6" ht="15" customHeight="1" x14ac:dyDescent="0.25">
      <c r="C922" s="129"/>
      <c r="D922" s="13"/>
      <c r="E922" s="13"/>
      <c r="F922" s="13"/>
    </row>
    <row r="923" spans="3:6" ht="15" customHeight="1" x14ac:dyDescent="0.25">
      <c r="C923" s="129"/>
      <c r="D923" s="13"/>
      <c r="E923" s="13"/>
      <c r="F923" s="13"/>
    </row>
    <row r="924" spans="3:6" ht="15" customHeight="1" x14ac:dyDescent="0.25">
      <c r="C924" s="129"/>
      <c r="D924" s="13"/>
      <c r="E924" s="13"/>
      <c r="F924" s="13"/>
    </row>
    <row r="925" spans="3:6" ht="15" customHeight="1" x14ac:dyDescent="0.25">
      <c r="C925" s="129"/>
      <c r="D925" s="13"/>
      <c r="E925" s="13"/>
      <c r="F925" s="13"/>
    </row>
    <row r="926" spans="3:6" ht="15" customHeight="1" x14ac:dyDescent="0.25">
      <c r="C926" s="129"/>
      <c r="D926" s="13"/>
      <c r="E926" s="13"/>
      <c r="F926" s="13"/>
    </row>
    <row r="927" spans="3:6" ht="15" customHeight="1" x14ac:dyDescent="0.25">
      <c r="C927" s="129"/>
      <c r="D927" s="13"/>
      <c r="E927" s="13"/>
      <c r="F927" s="13"/>
    </row>
    <row r="928" spans="3:6" ht="15" customHeight="1" x14ac:dyDescent="0.25">
      <c r="C928" s="129"/>
      <c r="D928" s="13"/>
      <c r="E928" s="13"/>
      <c r="F928" s="13"/>
    </row>
    <row r="929" spans="3:6" ht="15" customHeight="1" x14ac:dyDescent="0.25">
      <c r="C929" s="129"/>
      <c r="D929" s="13"/>
      <c r="E929" s="13"/>
      <c r="F929" s="13"/>
    </row>
    <row r="930" spans="3:6" ht="15" customHeight="1" x14ac:dyDescent="0.25">
      <c r="C930" s="129"/>
      <c r="D930" s="13"/>
      <c r="E930" s="13"/>
      <c r="F930" s="13"/>
    </row>
    <row r="931" spans="3:6" ht="15" customHeight="1" x14ac:dyDescent="0.25">
      <c r="C931" s="129"/>
      <c r="D931" s="13"/>
      <c r="E931" s="13"/>
      <c r="F931" s="13"/>
    </row>
    <row r="932" spans="3:6" ht="15" customHeight="1" x14ac:dyDescent="0.25">
      <c r="C932" s="129"/>
      <c r="D932" s="13"/>
      <c r="E932" s="13"/>
      <c r="F932" s="13"/>
    </row>
    <row r="933" spans="3:6" ht="15" customHeight="1" x14ac:dyDescent="0.25">
      <c r="C933" s="129"/>
      <c r="D933" s="13"/>
      <c r="E933" s="13"/>
      <c r="F933" s="13"/>
    </row>
    <row r="934" spans="3:6" ht="15" customHeight="1" x14ac:dyDescent="0.25">
      <c r="C934" s="129"/>
      <c r="D934" s="13"/>
      <c r="E934" s="13"/>
      <c r="F934" s="13"/>
    </row>
    <row r="935" spans="3:6" ht="15" customHeight="1" x14ac:dyDescent="0.25">
      <c r="C935" s="129"/>
      <c r="D935" s="13"/>
      <c r="E935" s="13"/>
      <c r="F935" s="13"/>
    </row>
    <row r="936" spans="3:6" ht="15" customHeight="1" x14ac:dyDescent="0.25">
      <c r="C936" s="129"/>
      <c r="D936" s="13"/>
      <c r="E936" s="13"/>
      <c r="F936" s="13"/>
    </row>
    <row r="937" spans="3:6" ht="15" customHeight="1" x14ac:dyDescent="0.25">
      <c r="C937" s="129"/>
      <c r="D937" s="13"/>
      <c r="E937" s="13"/>
      <c r="F937" s="13"/>
    </row>
    <row r="938" spans="3:6" ht="15" customHeight="1" x14ac:dyDescent="0.25">
      <c r="C938" s="129"/>
      <c r="D938" s="13"/>
      <c r="E938" s="13"/>
      <c r="F938" s="13"/>
    </row>
    <row r="939" spans="3:6" ht="15" customHeight="1" x14ac:dyDescent="0.25">
      <c r="C939" s="129"/>
      <c r="D939" s="13"/>
      <c r="E939" s="13"/>
      <c r="F939" s="13"/>
    </row>
    <row r="940" spans="3:6" ht="15" customHeight="1" x14ac:dyDescent="0.25">
      <c r="C940" s="129"/>
      <c r="D940" s="13"/>
      <c r="E940" s="13"/>
      <c r="F940" s="13"/>
    </row>
    <row r="941" spans="3:6" ht="15" customHeight="1" x14ac:dyDescent="0.25">
      <c r="C941" s="129"/>
      <c r="D941" s="13"/>
      <c r="E941" s="13"/>
      <c r="F941" s="13"/>
    </row>
    <row r="942" spans="3:6" ht="15" customHeight="1" x14ac:dyDescent="0.25">
      <c r="C942" s="129"/>
      <c r="D942" s="13"/>
      <c r="E942" s="13"/>
      <c r="F942" s="13"/>
    </row>
    <row r="943" spans="3:6" ht="15" customHeight="1" x14ac:dyDescent="0.25">
      <c r="C943" s="129"/>
      <c r="D943" s="13"/>
      <c r="E943" s="13"/>
      <c r="F943" s="13"/>
    </row>
    <row r="944" spans="3:6" ht="15" customHeight="1" x14ac:dyDescent="0.25">
      <c r="C944" s="129"/>
      <c r="D944" s="13"/>
      <c r="E944" s="13"/>
      <c r="F944" s="13"/>
    </row>
    <row r="945" spans="3:6" ht="15" customHeight="1" x14ac:dyDescent="0.25">
      <c r="C945" s="129"/>
      <c r="D945" s="13"/>
      <c r="E945" s="13"/>
      <c r="F945" s="13"/>
    </row>
    <row r="946" spans="3:6" ht="15" customHeight="1" x14ac:dyDescent="0.25">
      <c r="C946" s="129"/>
      <c r="D946" s="13"/>
      <c r="E946" s="13"/>
      <c r="F946" s="13"/>
    </row>
    <row r="947" spans="3:6" ht="15" customHeight="1" x14ac:dyDescent="0.25">
      <c r="C947" s="129"/>
      <c r="D947" s="13"/>
      <c r="E947" s="13"/>
      <c r="F947" s="13"/>
    </row>
    <row r="948" spans="3:6" ht="15" customHeight="1" x14ac:dyDescent="0.25">
      <c r="C948" s="129"/>
      <c r="D948" s="13"/>
      <c r="E948" s="13"/>
      <c r="F948" s="13"/>
    </row>
    <row r="949" spans="3:6" ht="15" customHeight="1" x14ac:dyDescent="0.25">
      <c r="C949" s="129"/>
      <c r="D949" s="13"/>
      <c r="E949" s="13"/>
      <c r="F949" s="13"/>
    </row>
    <row r="950" spans="3:6" ht="15" customHeight="1" x14ac:dyDescent="0.25">
      <c r="C950" s="129"/>
      <c r="D950" s="13"/>
      <c r="E950" s="13"/>
      <c r="F950" s="13"/>
    </row>
    <row r="951" spans="3:6" ht="15" customHeight="1" x14ac:dyDescent="0.25">
      <c r="C951" s="129"/>
      <c r="D951" s="13"/>
      <c r="E951" s="13"/>
      <c r="F951" s="13"/>
    </row>
    <row r="952" spans="3:6" ht="15" customHeight="1" x14ac:dyDescent="0.25">
      <c r="C952" s="129"/>
      <c r="D952" s="13"/>
      <c r="E952" s="13"/>
      <c r="F952" s="13"/>
    </row>
    <row r="953" spans="3:6" ht="15" customHeight="1" x14ac:dyDescent="0.25">
      <c r="C953" s="129"/>
      <c r="D953" s="13"/>
      <c r="E953" s="13"/>
      <c r="F953" s="13"/>
    </row>
    <row r="954" spans="3:6" ht="15" customHeight="1" x14ac:dyDescent="0.25">
      <c r="C954" s="129"/>
      <c r="D954" s="13"/>
      <c r="E954" s="13"/>
      <c r="F954" s="13"/>
    </row>
    <row r="955" spans="3:6" ht="15" customHeight="1" x14ac:dyDescent="0.25">
      <c r="C955" s="129"/>
      <c r="D955" s="13"/>
      <c r="E955" s="13"/>
      <c r="F955" s="13"/>
    </row>
    <row r="956" spans="3:6" ht="15" customHeight="1" x14ac:dyDescent="0.25">
      <c r="C956" s="129"/>
      <c r="D956" s="13"/>
      <c r="E956" s="13"/>
      <c r="F956" s="13"/>
    </row>
    <row r="957" spans="3:6" ht="15" customHeight="1" x14ac:dyDescent="0.25">
      <c r="C957" s="129"/>
      <c r="D957" s="13"/>
      <c r="E957" s="13"/>
      <c r="F957" s="13"/>
    </row>
    <row r="958" spans="3:6" ht="15" customHeight="1" x14ac:dyDescent="0.25">
      <c r="C958" s="129"/>
      <c r="D958" s="13"/>
      <c r="E958" s="13"/>
      <c r="F958" s="13"/>
    </row>
    <row r="959" spans="3:6" ht="15" customHeight="1" x14ac:dyDescent="0.25">
      <c r="C959" s="129"/>
      <c r="D959" s="13"/>
      <c r="E959" s="13"/>
      <c r="F959" s="13"/>
    </row>
    <row r="960" spans="3:6" ht="15" customHeight="1" x14ac:dyDescent="0.25">
      <c r="C960" s="129"/>
      <c r="D960" s="13"/>
      <c r="E960" s="13"/>
      <c r="F960" s="13"/>
    </row>
    <row r="961" spans="3:6" ht="15" customHeight="1" x14ac:dyDescent="0.25">
      <c r="C961" s="129"/>
      <c r="D961" s="13"/>
      <c r="E961" s="13"/>
      <c r="F961" s="13"/>
    </row>
    <row r="962" spans="3:6" ht="15" customHeight="1" x14ac:dyDescent="0.25">
      <c r="C962" s="129"/>
      <c r="D962" s="13"/>
      <c r="E962" s="13"/>
      <c r="F962" s="13"/>
    </row>
    <row r="963" spans="3:6" ht="15" customHeight="1" x14ac:dyDescent="0.25">
      <c r="C963" s="129"/>
      <c r="D963" s="13"/>
      <c r="E963" s="13"/>
      <c r="F963" s="13"/>
    </row>
    <row r="964" spans="3:6" ht="15" customHeight="1" x14ac:dyDescent="0.25">
      <c r="C964" s="129"/>
      <c r="D964" s="13"/>
      <c r="E964" s="13"/>
      <c r="F964" s="13"/>
    </row>
    <row r="965" spans="3:6" ht="15" customHeight="1" x14ac:dyDescent="0.25">
      <c r="C965" s="129"/>
      <c r="D965" s="13"/>
      <c r="E965" s="13"/>
      <c r="F965" s="13"/>
    </row>
    <row r="966" spans="3:6" ht="15" customHeight="1" x14ac:dyDescent="0.25">
      <c r="C966" s="129"/>
      <c r="D966" s="13"/>
      <c r="E966" s="13"/>
      <c r="F966" s="13"/>
    </row>
    <row r="967" spans="3:6" ht="15" customHeight="1" x14ac:dyDescent="0.25">
      <c r="C967" s="129"/>
      <c r="D967" s="13"/>
      <c r="E967" s="13"/>
      <c r="F967" s="13"/>
    </row>
    <row r="968" spans="3:6" ht="15" customHeight="1" x14ac:dyDescent="0.25">
      <c r="C968" s="129"/>
      <c r="D968" s="13"/>
      <c r="E968" s="13"/>
      <c r="F968" s="13"/>
    </row>
    <row r="969" spans="3:6" ht="15" customHeight="1" x14ac:dyDescent="0.25">
      <c r="C969" s="129"/>
      <c r="D969" s="13"/>
    </row>
    <row r="970" spans="3:6" ht="15" customHeight="1" x14ac:dyDescent="0.25">
      <c r="C970" s="129"/>
      <c r="D970" s="13"/>
    </row>
    <row r="971" spans="3:6" ht="15" customHeight="1" x14ac:dyDescent="0.25">
      <c r="C971" s="129"/>
      <c r="D971" s="13"/>
    </row>
    <row r="972" spans="3:6" ht="15" customHeight="1" x14ac:dyDescent="0.25">
      <c r="C972" s="129"/>
      <c r="D972" s="13"/>
    </row>
    <row r="973" spans="3:6" ht="15" customHeight="1" x14ac:dyDescent="0.25">
      <c r="C973" s="129"/>
      <c r="D973" s="13"/>
    </row>
    <row r="974" spans="3:6" ht="15" customHeight="1" x14ac:dyDescent="0.25">
      <c r="C974" s="129"/>
      <c r="D974" s="13"/>
    </row>
    <row r="975" spans="3:6" ht="15" customHeight="1" x14ac:dyDescent="0.25">
      <c r="C975" s="129"/>
      <c r="D975" s="13"/>
    </row>
    <row r="976" spans="3:6" ht="15" customHeight="1" x14ac:dyDescent="0.25">
      <c r="C976" s="129"/>
      <c r="D976" s="13"/>
    </row>
    <row r="977" spans="3:4" ht="15" customHeight="1" x14ac:dyDescent="0.25">
      <c r="C977" s="129"/>
      <c r="D977" s="13"/>
    </row>
    <row r="978" spans="3:4" ht="15" customHeight="1" x14ac:dyDescent="0.25">
      <c r="C978" s="129"/>
      <c r="D978" s="13"/>
    </row>
    <row r="979" spans="3:4" ht="15" customHeight="1" x14ac:dyDescent="0.25">
      <c r="C979" s="129"/>
      <c r="D979" s="13"/>
    </row>
    <row r="980" spans="3:4" ht="15" customHeight="1" x14ac:dyDescent="0.25">
      <c r="C980" s="129"/>
      <c r="D980" s="13"/>
    </row>
    <row r="981" spans="3:4" ht="15" customHeight="1" x14ac:dyDescent="0.25">
      <c r="C981" s="129"/>
      <c r="D981" s="13"/>
    </row>
    <row r="982" spans="3:4" ht="15" customHeight="1" x14ac:dyDescent="0.25">
      <c r="C982" s="129"/>
      <c r="D982" s="13"/>
    </row>
    <row r="983" spans="3:4" ht="15" customHeight="1" x14ac:dyDescent="0.25">
      <c r="C983" s="129"/>
      <c r="D983" s="13"/>
    </row>
    <row r="984" spans="3:4" ht="15" customHeight="1" x14ac:dyDescent="0.25">
      <c r="C984" s="129"/>
      <c r="D984" s="13"/>
    </row>
    <row r="985" spans="3:4" ht="15" customHeight="1" x14ac:dyDescent="0.25">
      <c r="C985" s="129"/>
      <c r="D985" s="13"/>
    </row>
    <row r="986" spans="3:4" ht="15" customHeight="1" x14ac:dyDescent="0.25">
      <c r="C986" s="129"/>
      <c r="D986" s="13"/>
    </row>
    <row r="987" spans="3:4" ht="15" customHeight="1" x14ac:dyDescent="0.25">
      <c r="C987" s="129"/>
      <c r="D987" s="13"/>
    </row>
    <row r="988" spans="3:4" ht="15" customHeight="1" x14ac:dyDescent="0.25">
      <c r="C988" s="129"/>
      <c r="D988" s="13"/>
    </row>
    <row r="989" spans="3:4" ht="15" customHeight="1" x14ac:dyDescent="0.25">
      <c r="C989" s="129"/>
      <c r="D989" s="13"/>
    </row>
    <row r="990" spans="3:4" ht="15" customHeight="1" x14ac:dyDescent="0.25">
      <c r="C990" s="129"/>
      <c r="D990" s="13"/>
    </row>
    <row r="991" spans="3:4" ht="15" customHeight="1" x14ac:dyDescent="0.25">
      <c r="C991" s="129"/>
      <c r="D991" s="13"/>
    </row>
    <row r="992" spans="3:4" ht="15" customHeight="1" x14ac:dyDescent="0.25">
      <c r="C992" s="129"/>
      <c r="D992" s="13"/>
    </row>
    <row r="993" spans="3:4" ht="15" customHeight="1" x14ac:dyDescent="0.25">
      <c r="C993" s="129"/>
      <c r="D993" s="13"/>
    </row>
    <row r="994" spans="3:4" ht="15" customHeight="1" x14ac:dyDescent="0.25">
      <c r="C994" s="129"/>
      <c r="D994" s="13"/>
    </row>
    <row r="995" spans="3:4" ht="15" customHeight="1" x14ac:dyDescent="0.25">
      <c r="C995" s="129"/>
      <c r="D995" s="13"/>
    </row>
    <row r="996" spans="3:4" ht="15" customHeight="1" x14ac:dyDescent="0.25">
      <c r="C996" s="129"/>
      <c r="D996" s="13"/>
    </row>
    <row r="997" spans="3:4" ht="15" customHeight="1" x14ac:dyDescent="0.25">
      <c r="C997" s="129"/>
      <c r="D997" s="13"/>
    </row>
    <row r="998" spans="3:4" ht="15" customHeight="1" x14ac:dyDescent="0.25">
      <c r="C998" s="129"/>
      <c r="D998" s="13"/>
    </row>
    <row r="999" spans="3:4" ht="15" customHeight="1" x14ac:dyDescent="0.25">
      <c r="C999" s="129"/>
      <c r="D999" s="13"/>
    </row>
    <row r="1000" spans="3:4" ht="15" customHeight="1" x14ac:dyDescent="0.25">
      <c r="C1000" s="129"/>
      <c r="D1000" s="13"/>
    </row>
    <row r="1001" spans="3:4" ht="15" customHeight="1" x14ac:dyDescent="0.25">
      <c r="C1001" s="13"/>
      <c r="D1001" s="13"/>
    </row>
    <row r="1002" spans="3:4" ht="15" customHeight="1" x14ac:dyDescent="0.25">
      <c r="C1002" s="13"/>
      <c r="D1002" s="13"/>
    </row>
    <row r="1003" spans="3:4" ht="15" customHeight="1" x14ac:dyDescent="0.25">
      <c r="C1003" s="13"/>
      <c r="D1003" s="13"/>
    </row>
    <row r="1004" spans="3:4" ht="15" customHeight="1" x14ac:dyDescent="0.25">
      <c r="C1004" s="13"/>
      <c r="D1004" s="13"/>
    </row>
    <row r="1005" spans="3:4" ht="15" customHeight="1" x14ac:dyDescent="0.25">
      <c r="C1005" s="13"/>
      <c r="D1005" s="13"/>
    </row>
  </sheetData>
  <sheetProtection algorithmName="SHA-512" hashValue="m6X13CifVHCpELs4Dx5kHXtkvPKO52NQQx3xVNrHRbRGYy5UCMNMZzg59e/SN4Z1kLw6FZTAfBM7ofpWE0wNUg==" saltValue="pKhy9pPNTKAVODTbG7KNhw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P1005"/>
  <sheetViews>
    <sheetView showGridLines="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8" width="15.5703125" customWidth="1"/>
    <col min="9" max="9" width="82.5703125" customWidth="1"/>
    <col min="10" max="16" width="0" style="10" hidden="1" customWidth="1"/>
    <col min="17" max="16384" width="9.140625" style="10" hidden="1"/>
  </cols>
  <sheetData>
    <row r="1" spans="1:15" ht="15" customHeight="1" x14ac:dyDescent="0.25">
      <c r="A1" s="4" t="s">
        <v>48</v>
      </c>
      <c r="B1" s="2"/>
      <c r="C1" s="2"/>
      <c r="D1" s="2"/>
      <c r="E1" s="2"/>
    </row>
    <row r="2" spans="1:15" ht="15" customHeight="1" x14ac:dyDescent="0.25">
      <c r="B2" s="186" t="s">
        <v>14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C4" s="129"/>
      <c r="D4" s="13"/>
      <c r="E4" s="13"/>
      <c r="F4" s="13"/>
    </row>
    <row r="5" spans="1:15" ht="15" customHeight="1" x14ac:dyDescent="0.25">
      <c r="A5" t="s">
        <v>9</v>
      </c>
      <c r="C5" s="150">
        <v>2016</v>
      </c>
      <c r="D5" s="14">
        <v>2015</v>
      </c>
      <c r="E5" s="28">
        <v>2014</v>
      </c>
      <c r="F5" s="14">
        <v>2013</v>
      </c>
      <c r="G5" s="27" t="s">
        <v>60</v>
      </c>
      <c r="H5" s="3" t="s">
        <v>10</v>
      </c>
      <c r="I5" s="5" t="s">
        <v>12</v>
      </c>
    </row>
    <row r="6" spans="1:15" ht="15" customHeight="1" x14ac:dyDescent="0.25">
      <c r="A6" s="32" t="s">
        <v>49</v>
      </c>
      <c r="B6" s="55"/>
      <c r="C6" s="151"/>
      <c r="D6" s="151"/>
      <c r="E6" s="151"/>
      <c r="F6" s="149"/>
      <c r="G6" s="50"/>
      <c r="H6" s="50"/>
      <c r="I6" s="50"/>
    </row>
    <row r="7" spans="1:15" ht="15" customHeight="1" x14ac:dyDescent="0.25">
      <c r="A7" s="131" t="s">
        <v>49</v>
      </c>
      <c r="B7" s="143" t="s">
        <v>24</v>
      </c>
      <c r="C7" s="154"/>
      <c r="D7" s="155"/>
      <c r="E7" s="155"/>
      <c r="F7" s="155"/>
      <c r="G7" s="156">
        <f t="shared" ref="G7:G45" si="0">IF(ISERROR(C7- D7)=TRUE,"",C7 - D7)</f>
        <v>0</v>
      </c>
      <c r="H7" s="144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39"/>
      <c r="J7" s="137"/>
      <c r="K7" s="137"/>
      <c r="L7" s="137"/>
      <c r="M7" s="137"/>
      <c r="N7" s="137"/>
      <c r="O7" s="137"/>
    </row>
    <row r="8" spans="1:15" ht="15" customHeight="1" x14ac:dyDescent="0.25">
      <c r="A8" s="131" t="s">
        <v>49</v>
      </c>
      <c r="B8" s="149" t="s">
        <v>59</v>
      </c>
      <c r="C8" s="157">
        <v>6823</v>
      </c>
      <c r="D8" s="158">
        <v>6399</v>
      </c>
      <c r="E8" s="158">
        <v>8109</v>
      </c>
      <c r="F8" s="158">
        <v>7686</v>
      </c>
      <c r="G8" s="159">
        <f t="shared" si="0"/>
        <v>424</v>
      </c>
      <c r="H8" s="145" t="str">
        <f t="shared" si="1"/>
        <v>6,6%</v>
      </c>
      <c r="I8" s="148"/>
      <c r="J8" s="137"/>
      <c r="K8" s="137"/>
      <c r="L8" s="137"/>
      <c r="M8" s="137"/>
      <c r="N8" s="137"/>
      <c r="O8" s="137"/>
    </row>
    <row r="9" spans="1:15" ht="15" customHeight="1" x14ac:dyDescent="0.25">
      <c r="A9" s="131" t="s">
        <v>49</v>
      </c>
      <c r="B9" s="143" t="s">
        <v>25</v>
      </c>
      <c r="C9" s="154">
        <v>8698</v>
      </c>
      <c r="D9" s="155">
        <v>8624</v>
      </c>
      <c r="E9" s="155">
        <v>8679</v>
      </c>
      <c r="F9" s="156">
        <v>9223</v>
      </c>
      <c r="G9" s="156">
        <f t="shared" si="0"/>
        <v>74</v>
      </c>
      <c r="H9" s="144" t="str">
        <f t="shared" si="1"/>
        <v>0,9%</v>
      </c>
      <c r="I9" s="139"/>
      <c r="J9" s="137"/>
      <c r="K9" s="137"/>
      <c r="L9" s="137"/>
      <c r="M9" s="137"/>
      <c r="N9" s="137"/>
      <c r="O9" s="137"/>
    </row>
    <row r="10" spans="1:15" s="46" customFormat="1" ht="15" customHeight="1" x14ac:dyDescent="0.25">
      <c r="A10" s="134" t="s">
        <v>49</v>
      </c>
      <c r="B10" s="106" t="s">
        <v>8</v>
      </c>
      <c r="C10" s="115">
        <f>SUM(C7:C9)</f>
        <v>15521</v>
      </c>
      <c r="D10" s="115">
        <f>SUM(D7:D9)</f>
        <v>15023</v>
      </c>
      <c r="E10" s="115">
        <f>SUM(E7:E9)</f>
        <v>16788</v>
      </c>
      <c r="F10" s="115">
        <f>SUM(F7:F9)</f>
        <v>16909</v>
      </c>
      <c r="G10" s="115">
        <f t="shared" si="0"/>
        <v>498</v>
      </c>
      <c r="H10" s="108" t="str">
        <f t="shared" si="1"/>
        <v>3,3%</v>
      </c>
      <c r="I10" s="109"/>
      <c r="J10" s="45"/>
      <c r="K10" s="45"/>
      <c r="L10" s="45"/>
      <c r="M10" s="45"/>
      <c r="N10" s="45"/>
      <c r="O10" s="45"/>
    </row>
    <row r="11" spans="1:15" ht="15" customHeight="1" x14ac:dyDescent="0.25">
      <c r="A11" s="32" t="s">
        <v>50</v>
      </c>
      <c r="B11" s="61"/>
      <c r="C11" s="155"/>
      <c r="D11" s="155"/>
      <c r="E11" s="155"/>
      <c r="F11" s="156"/>
      <c r="G11" s="156">
        <f t="shared" si="0"/>
        <v>0</v>
      </c>
      <c r="H11" s="144" t="str">
        <f t="shared" si="1"/>
        <v/>
      </c>
      <c r="I11" s="61"/>
    </row>
    <row r="12" spans="1:15" ht="15" customHeight="1" x14ac:dyDescent="0.25">
      <c r="A12" s="131" t="s">
        <v>50</v>
      </c>
      <c r="B12" s="149" t="s">
        <v>24</v>
      </c>
      <c r="C12" s="157"/>
      <c r="D12" s="158"/>
      <c r="E12" s="158"/>
      <c r="F12" s="158"/>
      <c r="G12" s="159">
        <f t="shared" si="0"/>
        <v>0</v>
      </c>
      <c r="H12" s="145" t="str">
        <f t="shared" si="1"/>
        <v/>
      </c>
      <c r="I12" s="148"/>
      <c r="J12" s="137"/>
      <c r="K12" s="137"/>
      <c r="L12" s="137"/>
      <c r="M12" s="137"/>
      <c r="N12" s="137"/>
      <c r="O12" s="137"/>
    </row>
    <row r="13" spans="1:15" ht="15" customHeight="1" x14ac:dyDescent="0.25">
      <c r="A13" s="131" t="s">
        <v>50</v>
      </c>
      <c r="B13" s="143" t="s">
        <v>59</v>
      </c>
      <c r="C13" s="154">
        <v>5770</v>
      </c>
      <c r="D13" s="155">
        <v>4882</v>
      </c>
      <c r="E13" s="155">
        <v>2789</v>
      </c>
      <c r="F13" s="155">
        <v>3439</v>
      </c>
      <c r="G13" s="156">
        <f t="shared" si="0"/>
        <v>888</v>
      </c>
      <c r="H13" s="144" t="str">
        <f t="shared" si="1"/>
        <v>18,2%▲</v>
      </c>
      <c r="I13" s="114"/>
      <c r="J13" s="137"/>
      <c r="K13" s="137"/>
      <c r="L13" s="137"/>
      <c r="M13" s="137"/>
      <c r="N13" s="137"/>
      <c r="O13" s="137"/>
    </row>
    <row r="14" spans="1:15" ht="15" customHeight="1" x14ac:dyDescent="0.25">
      <c r="A14" s="131" t="s">
        <v>50</v>
      </c>
      <c r="B14" s="149" t="s">
        <v>25</v>
      </c>
      <c r="C14" s="157">
        <v>3487</v>
      </c>
      <c r="D14" s="158">
        <v>2189</v>
      </c>
      <c r="E14" s="158">
        <v>2682</v>
      </c>
      <c r="F14" s="159">
        <v>2720</v>
      </c>
      <c r="G14" s="159">
        <f t="shared" si="0"/>
        <v>1298</v>
      </c>
      <c r="H14" s="145" t="str">
        <f t="shared" si="1"/>
        <v>59,3%▲</v>
      </c>
      <c r="I14" s="148" t="s">
        <v>130</v>
      </c>
      <c r="J14" s="137"/>
      <c r="K14" s="137"/>
      <c r="L14" s="137"/>
      <c r="M14" s="137"/>
      <c r="N14" s="137"/>
      <c r="O14" s="137"/>
    </row>
    <row r="15" spans="1:15" s="46" customFormat="1" ht="15" customHeight="1" x14ac:dyDescent="0.25">
      <c r="A15" s="134" t="s">
        <v>50</v>
      </c>
      <c r="B15" s="146" t="s">
        <v>8</v>
      </c>
      <c r="C15" s="160">
        <f>SUM(C12:C14)</f>
        <v>9257</v>
      </c>
      <c r="D15" s="160">
        <f>SUM(D12:D14)</f>
        <v>7071</v>
      </c>
      <c r="E15" s="160">
        <f>SUM(E12:E14)</f>
        <v>5471</v>
      </c>
      <c r="F15" s="160">
        <f>SUM(F12:F14)</f>
        <v>6159</v>
      </c>
      <c r="G15" s="160">
        <f t="shared" si="0"/>
        <v>2186</v>
      </c>
      <c r="H15" s="147" t="str">
        <f t="shared" si="1"/>
        <v>30,9%▲</v>
      </c>
      <c r="I15" s="107"/>
      <c r="J15" s="45"/>
      <c r="K15" s="45"/>
      <c r="L15" s="45"/>
      <c r="M15" s="45"/>
      <c r="N15" s="45"/>
      <c r="O15" s="45"/>
    </row>
    <row r="16" spans="1:15" ht="15" customHeight="1" x14ac:dyDescent="0.25">
      <c r="A16" s="32" t="s">
        <v>51</v>
      </c>
      <c r="B16" s="50"/>
      <c r="C16" s="158"/>
      <c r="D16" s="158"/>
      <c r="E16" s="158"/>
      <c r="F16" s="159"/>
      <c r="G16" s="159">
        <f t="shared" si="0"/>
        <v>0</v>
      </c>
      <c r="H16" s="145" t="str">
        <f t="shared" si="1"/>
        <v/>
      </c>
      <c r="I16" s="50"/>
    </row>
    <row r="17" spans="1:15" ht="15" customHeight="1" x14ac:dyDescent="0.25">
      <c r="A17" s="131" t="s">
        <v>51</v>
      </c>
      <c r="B17" s="143" t="s">
        <v>24</v>
      </c>
      <c r="C17" s="154"/>
      <c r="D17" s="155"/>
      <c r="E17" s="155"/>
      <c r="F17" s="155"/>
      <c r="G17" s="156">
        <f t="shared" si="0"/>
        <v>0</v>
      </c>
      <c r="H17" s="144" t="str">
        <f t="shared" si="1"/>
        <v/>
      </c>
      <c r="I17" s="139"/>
      <c r="J17" s="137"/>
      <c r="K17" s="137"/>
      <c r="L17" s="137"/>
      <c r="M17" s="137"/>
      <c r="N17" s="137"/>
      <c r="O17" s="137"/>
    </row>
    <row r="18" spans="1:15" ht="15" customHeight="1" x14ac:dyDescent="0.25">
      <c r="A18" s="131" t="s">
        <v>51</v>
      </c>
      <c r="B18" s="149" t="s">
        <v>59</v>
      </c>
      <c r="C18" s="157">
        <v>2990</v>
      </c>
      <c r="D18" s="158">
        <v>2707</v>
      </c>
      <c r="E18" s="158">
        <v>2991</v>
      </c>
      <c r="F18" s="158">
        <v>3214</v>
      </c>
      <c r="G18" s="159">
        <f t="shared" si="0"/>
        <v>283</v>
      </c>
      <c r="H18" s="145" t="str">
        <f t="shared" si="1"/>
        <v>10,5%▲</v>
      </c>
      <c r="I18" s="109" t="s">
        <v>120</v>
      </c>
      <c r="J18" s="137"/>
      <c r="K18" s="137"/>
      <c r="L18" s="137"/>
      <c r="M18" s="137"/>
      <c r="N18" s="137"/>
      <c r="O18" s="137"/>
    </row>
    <row r="19" spans="1:15" ht="15" customHeight="1" x14ac:dyDescent="0.25">
      <c r="A19" s="131" t="s">
        <v>51</v>
      </c>
      <c r="B19" s="143" t="s">
        <v>25</v>
      </c>
      <c r="C19" s="154">
        <v>1190</v>
      </c>
      <c r="D19" s="155">
        <v>1030</v>
      </c>
      <c r="E19" s="155">
        <v>1217</v>
      </c>
      <c r="F19" s="155">
        <v>1356</v>
      </c>
      <c r="G19" s="156">
        <f t="shared" si="0"/>
        <v>160</v>
      </c>
      <c r="H19" s="144" t="str">
        <f t="shared" si="1"/>
        <v>15,5%▲</v>
      </c>
      <c r="I19" s="139" t="s">
        <v>121</v>
      </c>
      <c r="J19" s="137"/>
      <c r="K19" s="137"/>
      <c r="L19" s="137"/>
      <c r="M19" s="137"/>
      <c r="N19" s="137"/>
      <c r="O19" s="137"/>
    </row>
    <row r="20" spans="1:15" s="46" customFormat="1" ht="15" customHeight="1" x14ac:dyDescent="0.25">
      <c r="A20" s="134" t="s">
        <v>51</v>
      </c>
      <c r="B20" s="106" t="s">
        <v>8</v>
      </c>
      <c r="C20" s="115">
        <f>SUM(C17:C19)</f>
        <v>4180</v>
      </c>
      <c r="D20" s="115">
        <f>SUM(D17:D19)</f>
        <v>3737</v>
      </c>
      <c r="E20" s="115">
        <f>SUM(E17:E19)</f>
        <v>4208</v>
      </c>
      <c r="F20" s="115">
        <f>SUM(F17:F19)</f>
        <v>4570</v>
      </c>
      <c r="G20" s="115">
        <f t="shared" si="0"/>
        <v>443</v>
      </c>
      <c r="H20" s="108" t="str">
        <f t="shared" si="1"/>
        <v>11,9%▲</v>
      </c>
      <c r="I20" s="109"/>
      <c r="J20" s="45"/>
      <c r="K20" s="45"/>
      <c r="L20" s="45"/>
      <c r="M20" s="45"/>
      <c r="N20" s="45"/>
      <c r="O20" s="45"/>
    </row>
    <row r="21" spans="1:15" ht="15" customHeight="1" x14ac:dyDescent="0.25">
      <c r="A21" s="32" t="s">
        <v>52</v>
      </c>
      <c r="B21" s="61"/>
      <c r="C21" s="155"/>
      <c r="D21" s="155"/>
      <c r="E21" s="155"/>
      <c r="F21" s="156"/>
      <c r="G21" s="156">
        <f t="shared" si="0"/>
        <v>0</v>
      </c>
      <c r="H21" s="144" t="str">
        <f t="shared" si="1"/>
        <v/>
      </c>
      <c r="I21" s="61"/>
    </row>
    <row r="22" spans="1:15" ht="15" customHeight="1" x14ac:dyDescent="0.25">
      <c r="A22" s="131" t="s">
        <v>52</v>
      </c>
      <c r="B22" s="149" t="s">
        <v>24</v>
      </c>
      <c r="C22" s="157"/>
      <c r="D22" s="158"/>
      <c r="E22" s="158"/>
      <c r="F22" s="158"/>
      <c r="G22" s="159">
        <f t="shared" si="0"/>
        <v>0</v>
      </c>
      <c r="H22" s="145" t="str">
        <f t="shared" si="1"/>
        <v/>
      </c>
      <c r="I22" s="148"/>
      <c r="J22" s="137"/>
      <c r="K22" s="137"/>
      <c r="L22" s="137"/>
      <c r="M22" s="137"/>
      <c r="N22" s="137"/>
      <c r="O22" s="137"/>
    </row>
    <row r="23" spans="1:15" ht="15" customHeight="1" x14ac:dyDescent="0.25">
      <c r="A23" s="131" t="s">
        <v>52</v>
      </c>
      <c r="B23" s="143" t="s">
        <v>59</v>
      </c>
      <c r="C23" s="154">
        <v>364</v>
      </c>
      <c r="D23" s="155"/>
      <c r="E23" s="155"/>
      <c r="F23" s="155"/>
      <c r="G23" s="156">
        <f t="shared" si="0"/>
        <v>364</v>
      </c>
      <c r="H23" s="144" t="str">
        <f t="shared" si="1"/>
        <v/>
      </c>
      <c r="I23" s="139" t="s">
        <v>150</v>
      </c>
      <c r="J23" s="137"/>
      <c r="K23" s="137"/>
      <c r="L23" s="137"/>
      <c r="M23" s="137"/>
      <c r="N23" s="137"/>
      <c r="O23" s="137"/>
    </row>
    <row r="24" spans="1:15" ht="15" customHeight="1" x14ac:dyDescent="0.25">
      <c r="A24" s="131" t="s">
        <v>52</v>
      </c>
      <c r="B24" s="149" t="s">
        <v>25</v>
      </c>
      <c r="C24" s="157">
        <v>1088</v>
      </c>
      <c r="D24" s="65">
        <v>1062</v>
      </c>
      <c r="E24" s="65">
        <v>1244.8</v>
      </c>
      <c r="F24" s="158">
        <v>1136.8179672734134</v>
      </c>
      <c r="G24" s="159">
        <f t="shared" si="0"/>
        <v>26</v>
      </c>
      <c r="H24" s="145" t="str">
        <f t="shared" si="1"/>
        <v>2,4%</v>
      </c>
      <c r="I24" s="148"/>
      <c r="J24" s="137"/>
      <c r="K24" s="137"/>
      <c r="L24" s="137"/>
      <c r="M24" s="137"/>
      <c r="N24" s="137"/>
      <c r="O24" s="137"/>
    </row>
    <row r="25" spans="1:15" s="46" customFormat="1" ht="15" customHeight="1" x14ac:dyDescent="0.25">
      <c r="A25" s="134" t="s">
        <v>52</v>
      </c>
      <c r="B25" s="146" t="s">
        <v>8</v>
      </c>
      <c r="C25" s="160">
        <f>SUM(C22:C24)</f>
        <v>1452</v>
      </c>
      <c r="D25" s="160">
        <f>SUM(D22:D24)</f>
        <v>1062</v>
      </c>
      <c r="E25" s="160">
        <f>SUM(E22:E24)</f>
        <v>1244.8</v>
      </c>
      <c r="F25" s="160">
        <f>SUM(F22:F24)</f>
        <v>1136.8179672734134</v>
      </c>
      <c r="G25" s="160">
        <f t="shared" si="0"/>
        <v>390</v>
      </c>
      <c r="H25" s="147" t="str">
        <f t="shared" si="1"/>
        <v>36,7%▲</v>
      </c>
      <c r="I25" s="107"/>
      <c r="J25" s="45"/>
      <c r="K25" s="45"/>
      <c r="L25" s="45"/>
      <c r="M25" s="45"/>
      <c r="N25" s="45"/>
      <c r="O25" s="45"/>
    </row>
    <row r="26" spans="1:15" ht="15" customHeight="1" x14ac:dyDescent="0.25">
      <c r="A26" s="32" t="s">
        <v>53</v>
      </c>
      <c r="B26" s="50"/>
      <c r="C26" s="158"/>
      <c r="D26" s="158"/>
      <c r="E26" s="158"/>
      <c r="F26" s="159"/>
      <c r="G26" s="159">
        <f t="shared" si="0"/>
        <v>0</v>
      </c>
      <c r="H26" s="145" t="str">
        <f t="shared" si="1"/>
        <v/>
      </c>
      <c r="I26" s="50"/>
    </row>
    <row r="27" spans="1:15" ht="15" customHeight="1" x14ac:dyDescent="0.25">
      <c r="A27" s="131" t="s">
        <v>53</v>
      </c>
      <c r="B27" s="143" t="s">
        <v>24</v>
      </c>
      <c r="C27" s="154"/>
      <c r="D27" s="155"/>
      <c r="E27" s="155"/>
      <c r="F27" s="155"/>
      <c r="G27" s="156">
        <f t="shared" si="0"/>
        <v>0</v>
      </c>
      <c r="H27" s="144" t="str">
        <f t="shared" si="1"/>
        <v/>
      </c>
      <c r="I27" s="139"/>
      <c r="J27" s="137"/>
      <c r="K27" s="137"/>
      <c r="L27" s="137"/>
      <c r="M27" s="137"/>
      <c r="N27" s="137"/>
      <c r="O27" s="137"/>
    </row>
    <row r="28" spans="1:15" ht="15" customHeight="1" x14ac:dyDescent="0.25">
      <c r="A28" s="131" t="s">
        <v>53</v>
      </c>
      <c r="B28" s="149" t="s">
        <v>59</v>
      </c>
      <c r="C28" s="157">
        <v>203</v>
      </c>
      <c r="D28" s="158"/>
      <c r="E28" s="158"/>
      <c r="F28" s="158"/>
      <c r="G28" s="159">
        <f t="shared" si="0"/>
        <v>203</v>
      </c>
      <c r="H28" s="145" t="str">
        <f t="shared" si="1"/>
        <v/>
      </c>
      <c r="I28" s="148" t="s">
        <v>150</v>
      </c>
      <c r="J28" s="137"/>
      <c r="K28" s="137"/>
      <c r="L28" s="137"/>
      <c r="M28" s="137"/>
      <c r="N28" s="137"/>
      <c r="O28" s="137"/>
    </row>
    <row r="29" spans="1:15" ht="15" customHeight="1" x14ac:dyDescent="0.25">
      <c r="A29" s="131" t="s">
        <v>53</v>
      </c>
      <c r="B29" s="143" t="s">
        <v>25</v>
      </c>
      <c r="C29" s="154">
        <v>5239</v>
      </c>
      <c r="D29" s="64">
        <v>5263</v>
      </c>
      <c r="E29" s="64">
        <v>5194.3999999999996</v>
      </c>
      <c r="F29" s="155">
        <v>4873.9706727265866</v>
      </c>
      <c r="G29" s="156">
        <f t="shared" si="0"/>
        <v>-24</v>
      </c>
      <c r="H29" s="144" t="str">
        <f t="shared" si="1"/>
        <v>-0,5%</v>
      </c>
      <c r="I29" s="185" t="s">
        <v>169</v>
      </c>
      <c r="J29" s="137"/>
      <c r="K29" s="137"/>
      <c r="L29" s="137"/>
      <c r="M29" s="137"/>
      <c r="N29" s="137"/>
      <c r="O29" s="137"/>
    </row>
    <row r="30" spans="1:15" s="46" customFormat="1" ht="15" customHeight="1" x14ac:dyDescent="0.25">
      <c r="A30" s="134" t="s">
        <v>53</v>
      </c>
      <c r="B30" s="106" t="s">
        <v>8</v>
      </c>
      <c r="C30" s="115">
        <f>SUM(C27:C29)</f>
        <v>5442</v>
      </c>
      <c r="D30" s="115">
        <f>SUM(D27:D29)</f>
        <v>5263</v>
      </c>
      <c r="E30" s="115">
        <f>SUM(E27:E29)</f>
        <v>5194.3999999999996</v>
      </c>
      <c r="F30" s="115">
        <f>SUM(F27:F29)</f>
        <v>4873.9706727265866</v>
      </c>
      <c r="G30" s="115">
        <f t="shared" si="0"/>
        <v>179</v>
      </c>
      <c r="H30" s="108" t="str">
        <f t="shared" si="1"/>
        <v>3,4%</v>
      </c>
      <c r="I30" s="109"/>
      <c r="J30" s="45"/>
      <c r="K30" s="45"/>
      <c r="L30" s="45"/>
      <c r="M30" s="45"/>
      <c r="N30" s="45"/>
      <c r="O30" s="45"/>
    </row>
    <row r="31" spans="1:15" ht="15" customHeight="1" x14ac:dyDescent="0.25">
      <c r="A31" s="32" t="s">
        <v>54</v>
      </c>
      <c r="B31" s="61"/>
      <c r="C31" s="155"/>
      <c r="D31" s="155"/>
      <c r="E31" s="155"/>
      <c r="F31" s="156"/>
      <c r="G31" s="156">
        <f t="shared" si="0"/>
        <v>0</v>
      </c>
      <c r="H31" s="144" t="str">
        <f t="shared" si="1"/>
        <v/>
      </c>
      <c r="I31" s="61"/>
    </row>
    <row r="32" spans="1:15" ht="15" customHeight="1" x14ac:dyDescent="0.25">
      <c r="A32" s="131" t="s">
        <v>54</v>
      </c>
      <c r="B32" s="149" t="s">
        <v>24</v>
      </c>
      <c r="C32" s="157"/>
      <c r="D32" s="158"/>
      <c r="E32" s="158"/>
      <c r="F32" s="159"/>
      <c r="G32" s="159">
        <f t="shared" si="0"/>
        <v>0</v>
      </c>
      <c r="H32" s="145" t="str">
        <f t="shared" si="1"/>
        <v/>
      </c>
      <c r="I32" s="148"/>
      <c r="J32" s="137"/>
      <c r="K32" s="137"/>
      <c r="L32" s="137"/>
      <c r="M32" s="137"/>
      <c r="N32" s="137"/>
      <c r="O32" s="137"/>
    </row>
    <row r="33" spans="1:15" ht="15" customHeight="1" x14ac:dyDescent="0.25">
      <c r="A33" s="131" t="s">
        <v>54</v>
      </c>
      <c r="B33" s="143" t="s">
        <v>59</v>
      </c>
      <c r="C33" s="154"/>
      <c r="D33" s="155"/>
      <c r="E33" s="155"/>
      <c r="F33" s="156"/>
      <c r="G33" s="156">
        <f t="shared" si="0"/>
        <v>0</v>
      </c>
      <c r="H33" s="144" t="str">
        <f t="shared" si="1"/>
        <v/>
      </c>
      <c r="I33" s="139"/>
      <c r="J33" s="137"/>
      <c r="K33" s="137"/>
      <c r="L33" s="137"/>
      <c r="M33" s="137"/>
      <c r="N33" s="137"/>
      <c r="O33" s="137"/>
    </row>
    <row r="34" spans="1:15" ht="15" customHeight="1" x14ac:dyDescent="0.25">
      <c r="A34" s="131" t="s">
        <v>54</v>
      </c>
      <c r="B34" s="149" t="s">
        <v>25</v>
      </c>
      <c r="C34" s="157"/>
      <c r="D34" s="158"/>
      <c r="E34" s="159"/>
      <c r="F34" s="159"/>
      <c r="G34" s="159">
        <f t="shared" si="0"/>
        <v>0</v>
      </c>
      <c r="H34" s="145" t="str">
        <f t="shared" si="1"/>
        <v/>
      </c>
      <c r="I34" s="148"/>
      <c r="J34" s="137"/>
      <c r="K34" s="137"/>
      <c r="L34" s="137"/>
      <c r="M34" s="137"/>
      <c r="N34" s="137"/>
      <c r="O34" s="137"/>
    </row>
    <row r="35" spans="1:15" s="46" customFormat="1" ht="15" customHeight="1" x14ac:dyDescent="0.25">
      <c r="A35" s="134" t="s">
        <v>54</v>
      </c>
      <c r="B35" s="146" t="s">
        <v>8</v>
      </c>
      <c r="C35" s="160">
        <f>SUM(C32:C34)</f>
        <v>0</v>
      </c>
      <c r="D35" s="160">
        <f>SUM(D32:D34)</f>
        <v>0</v>
      </c>
      <c r="E35" s="160">
        <f>SUM(E32:E34)</f>
        <v>0</v>
      </c>
      <c r="F35" s="160">
        <f>SUM(F32:F34)</f>
        <v>0</v>
      </c>
      <c r="G35" s="160">
        <f t="shared" si="0"/>
        <v>0</v>
      </c>
      <c r="H35" s="147" t="str">
        <f t="shared" si="1"/>
        <v/>
      </c>
      <c r="I35" s="107"/>
      <c r="J35" s="45"/>
      <c r="K35" s="45"/>
      <c r="L35" s="45"/>
      <c r="M35" s="45"/>
      <c r="N35" s="45"/>
      <c r="O35" s="45"/>
    </row>
    <row r="36" spans="1:15" s="46" customFormat="1" ht="15" customHeight="1" x14ac:dyDescent="0.25">
      <c r="A36" s="32" t="s">
        <v>95</v>
      </c>
      <c r="B36" s="50"/>
      <c r="C36" s="163"/>
      <c r="D36" s="165"/>
      <c r="E36" s="165"/>
      <c r="F36" s="165"/>
      <c r="G36" s="159">
        <f t="shared" ref="G36:G39" si="2">IF(ISERROR(C36- D36)=TRUE,"",C36 - D36)</f>
        <v>0</v>
      </c>
      <c r="H36" s="145" t="str">
        <f t="shared" ref="H36:H39" si="3">IF(ISERROR((((C36- D36)/D36)*100)=TRUE),"",IF((((C36- D36)/D36)*100)&lt;-7,FIXED(((C36- D36)/D36)*100, 1,TRUE) &amp;"%" &amp; "▼",IF((((C36- D36)/D36)*100)&gt;7,FIXED(((C36- D36)/D36)*100, 1,TRUE) &amp;"%" &amp;"▲",FIXED(((C36- D36)/D36)*100, 1,TRUE)&amp;"%")))</f>
        <v/>
      </c>
      <c r="I36" s="112"/>
      <c r="J36" s="45"/>
      <c r="K36" s="45"/>
      <c r="L36" s="45"/>
      <c r="M36" s="45"/>
      <c r="N36" s="45"/>
      <c r="O36" s="45"/>
    </row>
    <row r="37" spans="1:15" s="46" customFormat="1" ht="15" customHeight="1" x14ac:dyDescent="0.25">
      <c r="A37" s="181" t="s">
        <v>95</v>
      </c>
      <c r="B37" s="143" t="s">
        <v>24</v>
      </c>
      <c r="C37" s="166"/>
      <c r="D37" s="167"/>
      <c r="E37" s="167"/>
      <c r="F37" s="167"/>
      <c r="G37" s="156">
        <f t="shared" si="2"/>
        <v>0</v>
      </c>
      <c r="H37" s="144" t="str">
        <f t="shared" si="3"/>
        <v/>
      </c>
      <c r="I37" s="113"/>
      <c r="J37" s="45"/>
      <c r="K37" s="45"/>
      <c r="L37" s="45"/>
      <c r="M37" s="45"/>
      <c r="N37" s="45"/>
      <c r="O37" s="45"/>
    </row>
    <row r="38" spans="1:15" s="46" customFormat="1" ht="15" customHeight="1" x14ac:dyDescent="0.25">
      <c r="A38" s="181" t="s">
        <v>95</v>
      </c>
      <c r="B38" s="149" t="s">
        <v>59</v>
      </c>
      <c r="C38" s="164"/>
      <c r="D38" s="165"/>
      <c r="E38" s="165"/>
      <c r="F38" s="165"/>
      <c r="G38" s="159">
        <f t="shared" si="2"/>
        <v>0</v>
      </c>
      <c r="H38" s="145" t="str">
        <f t="shared" si="3"/>
        <v/>
      </c>
      <c r="I38" s="112"/>
      <c r="J38" s="45"/>
      <c r="K38" s="45"/>
      <c r="L38" s="45"/>
      <c r="M38" s="45"/>
      <c r="N38" s="45"/>
      <c r="O38" s="45"/>
    </row>
    <row r="39" spans="1:15" s="46" customFormat="1" ht="15" customHeight="1" x14ac:dyDescent="0.25">
      <c r="A39" s="181" t="s">
        <v>95</v>
      </c>
      <c r="B39" s="143" t="s">
        <v>25</v>
      </c>
      <c r="C39" s="166"/>
      <c r="D39" s="167"/>
      <c r="E39" s="167"/>
      <c r="F39" s="167"/>
      <c r="G39" s="156">
        <f t="shared" si="2"/>
        <v>0</v>
      </c>
      <c r="H39" s="144" t="str">
        <f t="shared" si="3"/>
        <v/>
      </c>
      <c r="I39" s="113"/>
      <c r="J39" s="45"/>
      <c r="K39" s="45"/>
      <c r="L39" s="45"/>
      <c r="M39" s="45"/>
      <c r="N39" s="45"/>
      <c r="O39" s="45"/>
    </row>
    <row r="40" spans="1:15" s="46" customFormat="1" ht="15" customHeight="1" x14ac:dyDescent="0.25">
      <c r="A40" s="181" t="s">
        <v>95</v>
      </c>
      <c r="B40" s="106" t="s">
        <v>8</v>
      </c>
      <c r="C40" s="115">
        <f>SUM(C37:C39)</f>
        <v>0</v>
      </c>
      <c r="D40" s="115">
        <f>SUM(D37:D39)</f>
        <v>0</v>
      </c>
      <c r="E40" s="115">
        <f>SUM(E37:E39)</f>
        <v>0</v>
      </c>
      <c r="F40" s="115">
        <f>SUM(F37:F39)</f>
        <v>0</v>
      </c>
      <c r="G40" s="115">
        <f t="shared" ref="G40" si="4">IF(ISERROR(C40- D40)=TRUE,"",C40 - D40)</f>
        <v>0</v>
      </c>
      <c r="H40" s="108" t="str">
        <f t="shared" ref="H40" si="5">IF(ISERROR((((C40- D40)/D40)*100)=TRUE),"",IF((((C40- D40)/D40)*100)&lt;-7,FIXED(((C40- D40)/D40)*100, 1,TRUE) &amp;"%" &amp; "▼",IF((((C40- D40)/D40)*100)&gt;7,FIXED(((C40- D40)/D40)*100, 1,TRUE) &amp;"%" &amp;"▲",FIXED(((C40- D40)/D40)*100, 1,TRUE)&amp;"%")))</f>
        <v/>
      </c>
      <c r="I40" s="109"/>
      <c r="J40" s="45"/>
      <c r="K40" s="45"/>
      <c r="L40" s="45"/>
      <c r="M40" s="45"/>
      <c r="N40" s="45"/>
      <c r="O40" s="45"/>
    </row>
    <row r="41" spans="1:15" ht="15" customHeight="1" x14ac:dyDescent="0.25">
      <c r="A41" s="32" t="s">
        <v>28</v>
      </c>
      <c r="B41" s="61"/>
      <c r="C41" s="155"/>
      <c r="D41" s="155"/>
      <c r="E41" s="155"/>
      <c r="F41" s="156"/>
      <c r="G41" s="156">
        <f t="shared" si="0"/>
        <v>0</v>
      </c>
      <c r="H41" s="144" t="str">
        <f t="shared" si="1"/>
        <v/>
      </c>
      <c r="I41" s="61"/>
    </row>
    <row r="42" spans="1:15" ht="15" customHeight="1" x14ac:dyDescent="0.25">
      <c r="A42" s="131" t="s">
        <v>28</v>
      </c>
      <c r="B42" s="149" t="s">
        <v>24</v>
      </c>
      <c r="C42" s="157"/>
      <c r="D42" s="158"/>
      <c r="E42" s="158"/>
      <c r="F42" s="158"/>
      <c r="G42" s="159">
        <f t="shared" si="0"/>
        <v>0</v>
      </c>
      <c r="H42" s="145" t="str">
        <f t="shared" si="1"/>
        <v/>
      </c>
      <c r="I42" s="148"/>
      <c r="J42" s="137"/>
      <c r="K42" s="137"/>
      <c r="L42" s="137"/>
      <c r="M42" s="137"/>
      <c r="N42" s="137"/>
      <c r="O42" s="137"/>
    </row>
    <row r="43" spans="1:15" ht="15" customHeight="1" x14ac:dyDescent="0.25">
      <c r="A43" s="131" t="s">
        <v>28</v>
      </c>
      <c r="B43" s="143" t="s">
        <v>59</v>
      </c>
      <c r="C43" s="154">
        <v>313723</v>
      </c>
      <c r="D43" s="155">
        <v>240845</v>
      </c>
      <c r="E43" s="155">
        <v>327175</v>
      </c>
      <c r="F43" s="155">
        <v>407537</v>
      </c>
      <c r="G43" s="156">
        <f t="shared" si="0"/>
        <v>72878</v>
      </c>
      <c r="H43" s="144" t="str">
        <f t="shared" si="1"/>
        <v>30,3%▲</v>
      </c>
      <c r="I43" s="139"/>
      <c r="J43" s="137"/>
      <c r="K43" s="137"/>
      <c r="L43" s="137"/>
      <c r="M43" s="137"/>
      <c r="N43" s="137"/>
      <c r="O43" s="137"/>
    </row>
    <row r="44" spans="1:15" ht="15" customHeight="1" x14ac:dyDescent="0.25">
      <c r="A44" s="131" t="s">
        <v>28</v>
      </c>
      <c r="B44" s="149" t="s">
        <v>25</v>
      </c>
      <c r="C44" s="157"/>
      <c r="D44" s="158"/>
      <c r="E44" s="158"/>
      <c r="F44" s="158"/>
      <c r="G44" s="159">
        <f t="shared" si="0"/>
        <v>0</v>
      </c>
      <c r="H44" s="145" t="str">
        <f t="shared" si="1"/>
        <v/>
      </c>
      <c r="I44" s="148"/>
      <c r="J44" s="137"/>
      <c r="K44" s="137"/>
      <c r="L44" s="137"/>
      <c r="M44" s="137"/>
      <c r="N44" s="137"/>
      <c r="O44" s="137"/>
    </row>
    <row r="45" spans="1:15" s="46" customFormat="1" ht="15" customHeight="1" x14ac:dyDescent="0.25">
      <c r="A45" s="134" t="s">
        <v>28</v>
      </c>
      <c r="B45" s="146" t="s">
        <v>8</v>
      </c>
      <c r="C45" s="160">
        <f>SUM(C42:C44)</f>
        <v>313723</v>
      </c>
      <c r="D45" s="160">
        <f>SUM(D42:D44)</f>
        <v>240845</v>
      </c>
      <c r="E45" s="160">
        <f>SUM(E42:E44)</f>
        <v>327175</v>
      </c>
      <c r="F45" s="160">
        <f>SUM(F42:F44)</f>
        <v>407537</v>
      </c>
      <c r="G45" s="160">
        <f t="shared" si="0"/>
        <v>72878</v>
      </c>
      <c r="H45" s="144" t="str">
        <f t="shared" si="1"/>
        <v>30,3%▲</v>
      </c>
      <c r="I45" s="107"/>
      <c r="J45" s="45"/>
      <c r="K45" s="45"/>
      <c r="L45" s="45"/>
      <c r="M45" s="45"/>
      <c r="N45" s="45"/>
      <c r="O45" s="45"/>
    </row>
    <row r="46" spans="1:15" ht="15" customHeight="1" x14ac:dyDescent="0.25">
      <c r="C46" s="129"/>
      <c r="D46" s="13"/>
      <c r="E46" s="13"/>
      <c r="F46" s="13"/>
    </row>
    <row r="47" spans="1:15" ht="15" customHeight="1" x14ac:dyDescent="0.25">
      <c r="C47" s="129"/>
      <c r="D47" s="13"/>
      <c r="E47" s="13"/>
      <c r="F47" s="13"/>
    </row>
    <row r="48" spans="1:15" ht="15" customHeight="1" x14ac:dyDescent="0.25">
      <c r="C48" s="129"/>
      <c r="D48" s="13"/>
      <c r="E48" s="13"/>
      <c r="F48" s="13"/>
    </row>
    <row r="49" spans="3:6" ht="15" customHeight="1" x14ac:dyDescent="0.25">
      <c r="C49" s="129"/>
      <c r="D49" s="13"/>
      <c r="E49" s="13"/>
      <c r="F49" s="13"/>
    </row>
    <row r="50" spans="3:6" ht="15" customHeight="1" x14ac:dyDescent="0.25">
      <c r="C50" s="129"/>
      <c r="D50" s="13"/>
      <c r="E50" s="13"/>
      <c r="F50" s="13"/>
    </row>
    <row r="51" spans="3:6" ht="15" customHeight="1" x14ac:dyDescent="0.25">
      <c r="C51" s="129"/>
      <c r="D51" s="13"/>
      <c r="E51" s="13"/>
      <c r="F51" s="13"/>
    </row>
    <row r="52" spans="3:6" ht="15" customHeight="1" x14ac:dyDescent="0.25">
      <c r="C52" s="129"/>
      <c r="D52" s="13"/>
      <c r="E52" s="13"/>
      <c r="F52" s="13"/>
    </row>
    <row r="53" spans="3:6" ht="15" customHeight="1" x14ac:dyDescent="0.25">
      <c r="C53" s="129"/>
      <c r="D53" s="13"/>
      <c r="E53" s="13"/>
      <c r="F53" s="13"/>
    </row>
    <row r="54" spans="3:6" ht="15" customHeight="1" x14ac:dyDescent="0.25">
      <c r="C54" s="129"/>
      <c r="D54" s="13"/>
      <c r="E54" s="13"/>
      <c r="F54" s="13"/>
    </row>
    <row r="55" spans="3:6" ht="15" customHeight="1" x14ac:dyDescent="0.25">
      <c r="C55" s="129"/>
      <c r="D55" s="13"/>
      <c r="E55" s="13"/>
      <c r="F55" s="13"/>
    </row>
    <row r="56" spans="3:6" ht="15" customHeight="1" x14ac:dyDescent="0.25">
      <c r="C56" s="129"/>
      <c r="D56" s="13"/>
      <c r="E56" s="13"/>
      <c r="F56" s="13"/>
    </row>
    <row r="57" spans="3:6" ht="15" customHeight="1" x14ac:dyDescent="0.25">
      <c r="C57" s="129"/>
      <c r="D57" s="13"/>
      <c r="E57" s="13"/>
      <c r="F57" s="13"/>
    </row>
    <row r="58" spans="3:6" ht="15" customHeight="1" x14ac:dyDescent="0.25">
      <c r="C58" s="129"/>
      <c r="D58" s="13"/>
      <c r="E58" s="13"/>
      <c r="F58" s="13"/>
    </row>
    <row r="59" spans="3:6" ht="15" customHeight="1" x14ac:dyDescent="0.25">
      <c r="C59" s="129"/>
      <c r="D59" s="13"/>
      <c r="E59" s="13"/>
      <c r="F59" s="13"/>
    </row>
    <row r="60" spans="3:6" ht="15" customHeight="1" x14ac:dyDescent="0.25">
      <c r="C60" s="129"/>
      <c r="D60" s="13"/>
      <c r="E60" s="13"/>
      <c r="F60" s="13"/>
    </row>
    <row r="61" spans="3:6" ht="15" customHeight="1" x14ac:dyDescent="0.25">
      <c r="C61" s="129"/>
      <c r="D61" s="13"/>
      <c r="E61" s="13"/>
      <c r="F61" s="13"/>
    </row>
    <row r="62" spans="3:6" ht="15" customHeight="1" x14ac:dyDescent="0.25">
      <c r="C62" s="129"/>
      <c r="D62" s="13"/>
      <c r="E62" s="13"/>
      <c r="F62" s="13"/>
    </row>
    <row r="63" spans="3:6" ht="15" customHeight="1" x14ac:dyDescent="0.25">
      <c r="C63" s="129"/>
      <c r="D63" s="13"/>
      <c r="E63" s="13"/>
      <c r="F63" s="13"/>
    </row>
    <row r="64" spans="3:6" ht="15" customHeight="1" x14ac:dyDescent="0.25">
      <c r="C64" s="129"/>
      <c r="D64" s="13"/>
      <c r="E64" s="13"/>
      <c r="F64" s="13"/>
    </row>
    <row r="65" spans="3:6" ht="15" customHeight="1" x14ac:dyDescent="0.25">
      <c r="C65" s="129"/>
      <c r="D65" s="13"/>
      <c r="E65" s="13"/>
      <c r="F65" s="13"/>
    </row>
    <row r="66" spans="3:6" ht="15" customHeight="1" x14ac:dyDescent="0.25">
      <c r="C66" s="129"/>
      <c r="D66" s="13"/>
      <c r="E66" s="13"/>
      <c r="F66" s="13"/>
    </row>
    <row r="67" spans="3:6" ht="15" customHeight="1" x14ac:dyDescent="0.25">
      <c r="C67" s="129"/>
      <c r="D67" s="13"/>
      <c r="E67" s="13"/>
      <c r="F67" s="13"/>
    </row>
    <row r="68" spans="3:6" ht="15" customHeight="1" x14ac:dyDescent="0.25">
      <c r="C68" s="129"/>
      <c r="D68" s="13"/>
      <c r="E68" s="13"/>
      <c r="F68" s="13"/>
    </row>
    <row r="69" spans="3:6" ht="15" customHeight="1" x14ac:dyDescent="0.25">
      <c r="C69" s="129"/>
      <c r="D69" s="13"/>
      <c r="E69" s="13"/>
      <c r="F69" s="13"/>
    </row>
    <row r="70" spans="3:6" ht="15" customHeight="1" x14ac:dyDescent="0.25">
      <c r="C70" s="129"/>
      <c r="D70" s="13"/>
      <c r="E70" s="13"/>
      <c r="F70" s="13"/>
    </row>
    <row r="71" spans="3:6" ht="15" customHeight="1" x14ac:dyDescent="0.25">
      <c r="C71" s="129"/>
      <c r="D71" s="13"/>
      <c r="E71" s="13"/>
      <c r="F71" s="13"/>
    </row>
    <row r="72" spans="3:6" ht="15" customHeight="1" x14ac:dyDescent="0.25">
      <c r="C72" s="129"/>
      <c r="D72" s="13"/>
      <c r="E72" s="13"/>
      <c r="F72" s="13"/>
    </row>
    <row r="73" spans="3:6" ht="15" customHeight="1" x14ac:dyDescent="0.25">
      <c r="C73" s="129"/>
      <c r="D73" s="13"/>
      <c r="E73" s="13"/>
      <c r="F73" s="13"/>
    </row>
    <row r="74" spans="3:6" ht="15" customHeight="1" x14ac:dyDescent="0.25">
      <c r="C74" s="129"/>
      <c r="D74" s="13"/>
      <c r="E74" s="13"/>
      <c r="F74" s="13"/>
    </row>
    <row r="75" spans="3:6" ht="15" customHeight="1" x14ac:dyDescent="0.25">
      <c r="C75" s="129"/>
      <c r="D75" s="13"/>
      <c r="E75" s="13"/>
      <c r="F75" s="13"/>
    </row>
    <row r="76" spans="3:6" ht="15" customHeight="1" x14ac:dyDescent="0.25">
      <c r="C76" s="129"/>
      <c r="D76" s="13"/>
      <c r="E76" s="13"/>
      <c r="F76" s="13"/>
    </row>
    <row r="77" spans="3:6" ht="15" customHeight="1" x14ac:dyDescent="0.25">
      <c r="C77" s="129"/>
      <c r="D77" s="13"/>
      <c r="E77" s="13"/>
      <c r="F77" s="13"/>
    </row>
    <row r="78" spans="3:6" ht="15" customHeight="1" x14ac:dyDescent="0.25">
      <c r="C78" s="129"/>
      <c r="D78" s="13"/>
      <c r="E78" s="13"/>
      <c r="F78" s="13"/>
    </row>
    <row r="79" spans="3:6" ht="15" customHeight="1" x14ac:dyDescent="0.25">
      <c r="C79" s="129"/>
      <c r="D79" s="13"/>
      <c r="E79" s="13"/>
      <c r="F79" s="13"/>
    </row>
    <row r="80" spans="3:6" ht="15" customHeight="1" x14ac:dyDescent="0.25">
      <c r="C80" s="129"/>
      <c r="D80" s="13"/>
      <c r="E80" s="13"/>
      <c r="F80" s="13"/>
    </row>
    <row r="81" spans="3:6" ht="15" customHeight="1" x14ac:dyDescent="0.25">
      <c r="C81" s="129"/>
      <c r="D81" s="13"/>
      <c r="E81" s="13"/>
      <c r="F81" s="13"/>
    </row>
    <row r="82" spans="3:6" ht="15" customHeight="1" x14ac:dyDescent="0.25">
      <c r="C82" s="129"/>
      <c r="D82" s="13"/>
      <c r="E82" s="13"/>
      <c r="F82" s="13"/>
    </row>
    <row r="83" spans="3:6" ht="15" customHeight="1" x14ac:dyDescent="0.25">
      <c r="C83" s="129"/>
      <c r="D83" s="13"/>
      <c r="E83" s="13"/>
      <c r="F83" s="13"/>
    </row>
    <row r="84" spans="3:6" ht="15" customHeight="1" x14ac:dyDescent="0.25">
      <c r="C84" s="129"/>
      <c r="D84" s="13"/>
      <c r="E84" s="13"/>
      <c r="F84" s="13"/>
    </row>
    <row r="85" spans="3:6" ht="15" customHeight="1" x14ac:dyDescent="0.25">
      <c r="C85" s="129"/>
      <c r="D85" s="13"/>
      <c r="E85" s="13"/>
      <c r="F85" s="13"/>
    </row>
    <row r="86" spans="3:6" ht="15" customHeight="1" x14ac:dyDescent="0.25">
      <c r="C86" s="129"/>
      <c r="D86" s="13"/>
      <c r="E86" s="13"/>
      <c r="F86" s="13"/>
    </row>
    <row r="87" spans="3:6" ht="15" customHeight="1" x14ac:dyDescent="0.25">
      <c r="C87" s="129"/>
      <c r="D87" s="13"/>
      <c r="E87" s="13"/>
      <c r="F87" s="13"/>
    </row>
    <row r="88" spans="3:6" ht="15" customHeight="1" x14ac:dyDescent="0.25">
      <c r="C88" s="129"/>
      <c r="D88" s="13"/>
      <c r="E88" s="13"/>
      <c r="F88" s="13"/>
    </row>
    <row r="89" spans="3:6" ht="15" customHeight="1" x14ac:dyDescent="0.25">
      <c r="C89" s="129"/>
      <c r="D89" s="13"/>
      <c r="E89" s="13"/>
      <c r="F89" s="13"/>
    </row>
    <row r="90" spans="3:6" ht="15" customHeight="1" x14ac:dyDescent="0.25">
      <c r="C90" s="129"/>
      <c r="D90" s="13"/>
      <c r="E90" s="13"/>
      <c r="F90" s="13"/>
    </row>
    <row r="91" spans="3:6" ht="15" customHeight="1" x14ac:dyDescent="0.25">
      <c r="C91" s="129"/>
      <c r="D91" s="13"/>
      <c r="E91" s="13"/>
      <c r="F91" s="13"/>
    </row>
    <row r="92" spans="3:6" ht="15" customHeight="1" x14ac:dyDescent="0.25">
      <c r="C92" s="129"/>
      <c r="D92" s="13"/>
      <c r="E92" s="13"/>
      <c r="F92" s="13"/>
    </row>
    <row r="93" spans="3:6" ht="15" customHeight="1" x14ac:dyDescent="0.25">
      <c r="C93" s="129"/>
      <c r="D93" s="13"/>
      <c r="E93" s="13"/>
      <c r="F93" s="13"/>
    </row>
    <row r="94" spans="3:6" ht="15" customHeight="1" x14ac:dyDescent="0.25">
      <c r="C94" s="129"/>
      <c r="D94" s="13"/>
      <c r="E94" s="13"/>
      <c r="F94" s="13"/>
    </row>
    <row r="95" spans="3:6" ht="15" customHeight="1" x14ac:dyDescent="0.25">
      <c r="C95" s="129"/>
      <c r="D95" s="13"/>
      <c r="E95" s="13"/>
      <c r="F95" s="13"/>
    </row>
    <row r="96" spans="3:6" ht="15" customHeight="1" x14ac:dyDescent="0.25">
      <c r="C96" s="129"/>
      <c r="D96" s="13"/>
      <c r="E96" s="13"/>
      <c r="F96" s="13"/>
    </row>
    <row r="97" spans="3:6" ht="15" customHeight="1" x14ac:dyDescent="0.25">
      <c r="C97" s="129"/>
      <c r="D97" s="13"/>
      <c r="E97" s="13"/>
      <c r="F97" s="13"/>
    </row>
    <row r="98" spans="3:6" ht="15" customHeight="1" x14ac:dyDescent="0.25">
      <c r="C98" s="129"/>
      <c r="D98" s="13"/>
      <c r="E98" s="13"/>
      <c r="F98" s="13"/>
    </row>
    <row r="99" spans="3:6" ht="15" customHeight="1" x14ac:dyDescent="0.25">
      <c r="C99" s="129"/>
      <c r="D99" s="13"/>
      <c r="E99" s="13"/>
      <c r="F99" s="13"/>
    </row>
    <row r="100" spans="3:6" ht="15" customHeight="1" x14ac:dyDescent="0.25">
      <c r="C100" s="129"/>
      <c r="D100" s="13"/>
      <c r="E100" s="13"/>
      <c r="F100" s="13"/>
    </row>
    <row r="101" spans="3:6" ht="15" customHeight="1" x14ac:dyDescent="0.25">
      <c r="C101" s="129"/>
      <c r="D101" s="13"/>
      <c r="E101" s="13"/>
      <c r="F101" s="13"/>
    </row>
    <row r="102" spans="3:6" ht="15" customHeight="1" x14ac:dyDescent="0.25">
      <c r="C102" s="129"/>
      <c r="D102" s="13"/>
      <c r="E102" s="13"/>
      <c r="F102" s="13"/>
    </row>
    <row r="103" spans="3:6" ht="15" customHeight="1" x14ac:dyDescent="0.25">
      <c r="C103" s="129"/>
      <c r="D103" s="13"/>
      <c r="E103" s="13"/>
      <c r="F103" s="13"/>
    </row>
    <row r="104" spans="3:6" ht="15" customHeight="1" x14ac:dyDescent="0.25">
      <c r="C104" s="129"/>
      <c r="D104" s="13"/>
      <c r="E104" s="13"/>
      <c r="F104" s="13"/>
    </row>
    <row r="105" spans="3:6" ht="15" customHeight="1" x14ac:dyDescent="0.25">
      <c r="C105" s="129"/>
      <c r="D105" s="13"/>
      <c r="E105" s="13"/>
      <c r="F105" s="13"/>
    </row>
    <row r="106" spans="3:6" ht="15" customHeight="1" x14ac:dyDescent="0.25">
      <c r="C106" s="129"/>
      <c r="D106" s="13"/>
      <c r="E106" s="13"/>
      <c r="F106" s="13"/>
    </row>
    <row r="107" spans="3:6" ht="15" customHeight="1" x14ac:dyDescent="0.25">
      <c r="C107" s="129"/>
      <c r="D107" s="13"/>
      <c r="E107" s="13"/>
      <c r="F107" s="13"/>
    </row>
    <row r="108" spans="3:6" ht="15" customHeight="1" x14ac:dyDescent="0.25">
      <c r="C108" s="129"/>
      <c r="D108" s="13"/>
      <c r="E108" s="13"/>
      <c r="F108" s="13"/>
    </row>
    <row r="109" spans="3:6" ht="15" customHeight="1" x14ac:dyDescent="0.25">
      <c r="C109" s="129"/>
      <c r="D109" s="13"/>
      <c r="E109" s="13"/>
      <c r="F109" s="13"/>
    </row>
    <row r="110" spans="3:6" ht="15" customHeight="1" x14ac:dyDescent="0.25">
      <c r="C110" s="129"/>
      <c r="D110" s="13"/>
      <c r="E110" s="13"/>
      <c r="F110" s="13"/>
    </row>
    <row r="111" spans="3:6" ht="15" customHeight="1" x14ac:dyDescent="0.25">
      <c r="C111" s="129"/>
      <c r="D111" s="13"/>
      <c r="E111" s="13"/>
      <c r="F111" s="13"/>
    </row>
    <row r="112" spans="3:6" ht="15" customHeight="1" x14ac:dyDescent="0.25">
      <c r="C112" s="129"/>
      <c r="D112" s="13"/>
      <c r="E112" s="13"/>
      <c r="F112" s="13"/>
    </row>
    <row r="113" spans="3:6" ht="15" customHeight="1" x14ac:dyDescent="0.25">
      <c r="C113" s="129"/>
      <c r="D113" s="13"/>
      <c r="E113" s="13"/>
      <c r="F113" s="13"/>
    </row>
    <row r="114" spans="3:6" ht="15" customHeight="1" x14ac:dyDescent="0.25">
      <c r="C114" s="129"/>
      <c r="D114" s="13"/>
      <c r="E114" s="13"/>
      <c r="F114" s="13"/>
    </row>
    <row r="115" spans="3:6" ht="15" customHeight="1" x14ac:dyDescent="0.25">
      <c r="C115" s="129"/>
      <c r="D115" s="13"/>
      <c r="E115" s="13"/>
      <c r="F115" s="13"/>
    </row>
    <row r="116" spans="3:6" ht="15" customHeight="1" x14ac:dyDescent="0.25">
      <c r="C116" s="129"/>
      <c r="D116" s="13"/>
      <c r="E116" s="13"/>
      <c r="F116" s="13"/>
    </row>
    <row r="117" spans="3:6" ht="15" customHeight="1" x14ac:dyDescent="0.25">
      <c r="C117" s="129"/>
      <c r="D117" s="13"/>
      <c r="E117" s="13"/>
      <c r="F117" s="13"/>
    </row>
    <row r="118" spans="3:6" ht="15" customHeight="1" x14ac:dyDescent="0.25">
      <c r="C118" s="129"/>
      <c r="D118" s="13"/>
      <c r="E118" s="13"/>
      <c r="F118" s="13"/>
    </row>
    <row r="119" spans="3:6" ht="15" customHeight="1" x14ac:dyDescent="0.25">
      <c r="C119" s="129"/>
      <c r="D119" s="13"/>
      <c r="E119" s="13"/>
      <c r="F119" s="13"/>
    </row>
    <row r="120" spans="3:6" ht="15" customHeight="1" x14ac:dyDescent="0.25">
      <c r="C120" s="129"/>
      <c r="D120" s="13"/>
      <c r="E120" s="13"/>
      <c r="F120" s="13"/>
    </row>
    <row r="121" spans="3:6" ht="15" customHeight="1" x14ac:dyDescent="0.25">
      <c r="C121" s="129"/>
      <c r="D121" s="13"/>
      <c r="E121" s="13"/>
      <c r="F121" s="13"/>
    </row>
    <row r="122" spans="3:6" ht="15" customHeight="1" x14ac:dyDescent="0.25">
      <c r="C122" s="129"/>
      <c r="D122" s="13"/>
      <c r="E122" s="13"/>
      <c r="F122" s="13"/>
    </row>
    <row r="123" spans="3:6" ht="15" customHeight="1" x14ac:dyDescent="0.25">
      <c r="C123" s="129"/>
      <c r="D123" s="13"/>
      <c r="E123" s="13"/>
      <c r="F123" s="13"/>
    </row>
    <row r="124" spans="3:6" ht="15" customHeight="1" x14ac:dyDescent="0.25">
      <c r="C124" s="129"/>
      <c r="D124" s="13"/>
      <c r="E124" s="13"/>
      <c r="F124" s="13"/>
    </row>
    <row r="125" spans="3:6" ht="15" customHeight="1" x14ac:dyDescent="0.25">
      <c r="C125" s="129"/>
      <c r="D125" s="13"/>
      <c r="E125" s="13"/>
      <c r="F125" s="13"/>
    </row>
    <row r="126" spans="3:6" ht="15" customHeight="1" x14ac:dyDescent="0.25">
      <c r="C126" s="129"/>
      <c r="D126" s="13"/>
      <c r="E126" s="13"/>
      <c r="F126" s="13"/>
    </row>
    <row r="127" spans="3:6" ht="15" customHeight="1" x14ac:dyDescent="0.25">
      <c r="C127" s="129"/>
      <c r="D127" s="13"/>
      <c r="E127" s="13"/>
      <c r="F127" s="13"/>
    </row>
    <row r="128" spans="3:6" ht="15" customHeight="1" x14ac:dyDescent="0.25">
      <c r="C128" s="129"/>
      <c r="D128" s="13"/>
      <c r="E128" s="13"/>
      <c r="F128" s="13"/>
    </row>
    <row r="129" spans="3:6" ht="15" customHeight="1" x14ac:dyDescent="0.25">
      <c r="C129" s="129"/>
      <c r="D129" s="13"/>
      <c r="E129" s="13"/>
      <c r="F129" s="13"/>
    </row>
    <row r="130" spans="3:6" ht="15" customHeight="1" x14ac:dyDescent="0.25">
      <c r="C130" s="129"/>
      <c r="D130" s="13"/>
      <c r="E130" s="13"/>
      <c r="F130" s="13"/>
    </row>
    <row r="131" spans="3:6" ht="15" customHeight="1" x14ac:dyDescent="0.25">
      <c r="C131" s="129"/>
      <c r="D131" s="13"/>
      <c r="E131" s="13"/>
      <c r="F131" s="13"/>
    </row>
    <row r="132" spans="3:6" ht="15" customHeight="1" x14ac:dyDescent="0.25">
      <c r="C132" s="129"/>
      <c r="D132" s="13"/>
      <c r="E132" s="13"/>
      <c r="F132" s="13"/>
    </row>
    <row r="133" spans="3:6" ht="15" customHeight="1" x14ac:dyDescent="0.25">
      <c r="C133" s="129"/>
      <c r="D133" s="13"/>
      <c r="E133" s="13"/>
      <c r="F133" s="13"/>
    </row>
    <row r="134" spans="3:6" ht="15" customHeight="1" x14ac:dyDescent="0.25">
      <c r="C134" s="129"/>
      <c r="D134" s="13"/>
      <c r="E134" s="13"/>
      <c r="F134" s="13"/>
    </row>
    <row r="135" spans="3:6" ht="15" customHeight="1" x14ac:dyDescent="0.25">
      <c r="C135" s="129"/>
      <c r="D135" s="13"/>
      <c r="E135" s="13"/>
      <c r="F135" s="13"/>
    </row>
    <row r="136" spans="3:6" ht="15" customHeight="1" x14ac:dyDescent="0.25">
      <c r="C136" s="129"/>
      <c r="D136" s="13"/>
      <c r="E136" s="13"/>
      <c r="F136" s="13"/>
    </row>
    <row r="137" spans="3:6" ht="15" customHeight="1" x14ac:dyDescent="0.25">
      <c r="C137" s="129"/>
      <c r="D137" s="13"/>
      <c r="E137" s="13"/>
      <c r="F137" s="13"/>
    </row>
    <row r="138" spans="3:6" ht="15" customHeight="1" x14ac:dyDescent="0.25">
      <c r="C138" s="129"/>
      <c r="D138" s="13"/>
      <c r="E138" s="13"/>
      <c r="F138" s="13"/>
    </row>
    <row r="139" spans="3:6" ht="15" customHeight="1" x14ac:dyDescent="0.25">
      <c r="C139" s="129"/>
      <c r="D139" s="13"/>
      <c r="E139" s="13"/>
      <c r="F139" s="13"/>
    </row>
    <row r="140" spans="3:6" ht="15" customHeight="1" x14ac:dyDescent="0.25">
      <c r="C140" s="129"/>
      <c r="D140" s="13"/>
      <c r="E140" s="13"/>
      <c r="F140" s="13"/>
    </row>
    <row r="141" spans="3:6" ht="15" customHeight="1" x14ac:dyDescent="0.25">
      <c r="C141" s="129"/>
      <c r="D141" s="13"/>
      <c r="E141" s="13"/>
      <c r="F141" s="13"/>
    </row>
    <row r="142" spans="3:6" ht="15" customHeight="1" x14ac:dyDescent="0.25">
      <c r="C142" s="129"/>
      <c r="D142" s="13"/>
      <c r="E142" s="13"/>
      <c r="F142" s="13"/>
    </row>
    <row r="143" spans="3:6" ht="15" customHeight="1" x14ac:dyDescent="0.25">
      <c r="C143" s="129"/>
      <c r="D143" s="13"/>
      <c r="E143" s="13"/>
      <c r="F143" s="13"/>
    </row>
    <row r="144" spans="3:6" ht="15" customHeight="1" x14ac:dyDescent="0.25">
      <c r="C144" s="129"/>
      <c r="D144" s="13"/>
      <c r="E144" s="13"/>
      <c r="F144" s="13"/>
    </row>
    <row r="145" spans="3:6" ht="15" customHeight="1" x14ac:dyDescent="0.25">
      <c r="C145" s="129"/>
      <c r="D145" s="13"/>
      <c r="E145" s="13"/>
      <c r="F145" s="13"/>
    </row>
    <row r="146" spans="3:6" ht="15" customHeight="1" x14ac:dyDescent="0.25">
      <c r="C146" s="129"/>
      <c r="D146" s="13"/>
      <c r="E146" s="13"/>
      <c r="F146" s="13"/>
    </row>
    <row r="147" spans="3:6" ht="15" customHeight="1" x14ac:dyDescent="0.25">
      <c r="C147" s="129"/>
      <c r="D147" s="13"/>
      <c r="E147" s="13"/>
      <c r="F147" s="13"/>
    </row>
    <row r="148" spans="3:6" ht="15" customHeight="1" x14ac:dyDescent="0.25">
      <c r="C148" s="129"/>
      <c r="D148" s="13"/>
      <c r="E148" s="13"/>
      <c r="F148" s="13"/>
    </row>
    <row r="149" spans="3:6" ht="15" customHeight="1" x14ac:dyDescent="0.25">
      <c r="C149" s="129"/>
      <c r="D149" s="13"/>
      <c r="E149" s="13"/>
      <c r="F149" s="13"/>
    </row>
    <row r="150" spans="3:6" ht="15" customHeight="1" x14ac:dyDescent="0.25">
      <c r="C150" s="129"/>
      <c r="D150" s="13"/>
      <c r="E150" s="13"/>
      <c r="F150" s="13"/>
    </row>
    <row r="151" spans="3:6" ht="15" customHeight="1" x14ac:dyDescent="0.25">
      <c r="C151" s="129"/>
      <c r="D151" s="13"/>
      <c r="E151" s="13"/>
      <c r="F151" s="13"/>
    </row>
    <row r="152" spans="3:6" ht="15" customHeight="1" x14ac:dyDescent="0.25">
      <c r="C152" s="129"/>
      <c r="D152" s="13"/>
      <c r="E152" s="13"/>
      <c r="F152" s="13"/>
    </row>
    <row r="153" spans="3:6" ht="15" customHeight="1" x14ac:dyDescent="0.25">
      <c r="C153" s="129"/>
      <c r="D153" s="13"/>
      <c r="E153" s="13"/>
      <c r="F153" s="13"/>
    </row>
    <row r="154" spans="3:6" ht="15" customHeight="1" x14ac:dyDescent="0.25">
      <c r="C154" s="129"/>
      <c r="D154" s="13"/>
      <c r="E154" s="13"/>
      <c r="F154" s="13"/>
    </row>
    <row r="155" spans="3:6" ht="15" customHeight="1" x14ac:dyDescent="0.25">
      <c r="C155" s="129"/>
      <c r="D155" s="13"/>
      <c r="E155" s="13"/>
      <c r="F155" s="13"/>
    </row>
    <row r="156" spans="3:6" ht="15" customHeight="1" x14ac:dyDescent="0.25">
      <c r="C156" s="129"/>
      <c r="D156" s="13"/>
      <c r="E156" s="13"/>
      <c r="F156" s="13"/>
    </row>
    <row r="157" spans="3:6" ht="15" customHeight="1" x14ac:dyDescent="0.25">
      <c r="C157" s="129"/>
      <c r="D157" s="13"/>
      <c r="E157" s="13"/>
      <c r="F157" s="13"/>
    </row>
    <row r="158" spans="3:6" ht="15" customHeight="1" x14ac:dyDescent="0.25">
      <c r="C158" s="129"/>
      <c r="D158" s="13"/>
      <c r="E158" s="13"/>
      <c r="F158" s="13"/>
    </row>
    <row r="159" spans="3:6" ht="15" customHeight="1" x14ac:dyDescent="0.25">
      <c r="C159" s="129"/>
      <c r="D159" s="13"/>
      <c r="E159" s="13"/>
      <c r="F159" s="13"/>
    </row>
    <row r="160" spans="3:6" ht="15" customHeight="1" x14ac:dyDescent="0.25">
      <c r="C160" s="129"/>
      <c r="D160" s="13"/>
      <c r="E160" s="13"/>
      <c r="F160" s="13"/>
    </row>
    <row r="161" spans="3:6" ht="15" customHeight="1" x14ac:dyDescent="0.25">
      <c r="C161" s="129"/>
      <c r="D161" s="13"/>
      <c r="E161" s="13"/>
      <c r="F161" s="13"/>
    </row>
    <row r="162" spans="3:6" ht="15" customHeight="1" x14ac:dyDescent="0.25">
      <c r="C162" s="129"/>
      <c r="D162" s="13"/>
      <c r="E162" s="13"/>
      <c r="F162" s="13"/>
    </row>
    <row r="163" spans="3:6" ht="15" customHeight="1" x14ac:dyDescent="0.25">
      <c r="C163" s="129"/>
      <c r="D163" s="13"/>
      <c r="E163" s="13"/>
      <c r="F163" s="13"/>
    </row>
    <row r="164" spans="3:6" ht="15" customHeight="1" x14ac:dyDescent="0.25">
      <c r="C164" s="129"/>
      <c r="D164" s="13"/>
      <c r="E164" s="13"/>
      <c r="F164" s="13"/>
    </row>
    <row r="165" spans="3:6" ht="15" customHeight="1" x14ac:dyDescent="0.25">
      <c r="C165" s="129"/>
      <c r="D165" s="13"/>
      <c r="E165" s="13"/>
      <c r="F165" s="13"/>
    </row>
    <row r="166" spans="3:6" ht="15" customHeight="1" x14ac:dyDescent="0.25">
      <c r="C166" s="129"/>
      <c r="D166" s="13"/>
      <c r="E166" s="13"/>
      <c r="F166" s="13"/>
    </row>
    <row r="167" spans="3:6" ht="15" customHeight="1" x14ac:dyDescent="0.25">
      <c r="C167" s="129"/>
      <c r="D167" s="13"/>
      <c r="E167" s="13"/>
      <c r="F167" s="13"/>
    </row>
    <row r="168" spans="3:6" ht="15" customHeight="1" x14ac:dyDescent="0.25">
      <c r="C168" s="129"/>
      <c r="D168" s="13"/>
      <c r="E168" s="13"/>
      <c r="F168" s="13"/>
    </row>
    <row r="169" spans="3:6" ht="15" customHeight="1" x14ac:dyDescent="0.25">
      <c r="C169" s="129"/>
      <c r="D169" s="13"/>
      <c r="E169" s="13"/>
      <c r="F169" s="13"/>
    </row>
    <row r="170" spans="3:6" ht="15" customHeight="1" x14ac:dyDescent="0.25">
      <c r="C170" s="129"/>
      <c r="D170" s="13"/>
      <c r="E170" s="13"/>
      <c r="F170" s="13"/>
    </row>
    <row r="171" spans="3:6" ht="15" customHeight="1" x14ac:dyDescent="0.25">
      <c r="C171" s="129"/>
      <c r="D171" s="13"/>
      <c r="E171" s="13"/>
      <c r="F171" s="13"/>
    </row>
    <row r="172" spans="3:6" ht="15" customHeight="1" x14ac:dyDescent="0.25">
      <c r="C172" s="129"/>
      <c r="D172" s="13"/>
      <c r="E172" s="13"/>
      <c r="F172" s="13"/>
    </row>
    <row r="173" spans="3:6" ht="15" customHeight="1" x14ac:dyDescent="0.25">
      <c r="C173" s="129"/>
      <c r="D173" s="13"/>
      <c r="E173" s="13"/>
      <c r="F173" s="13"/>
    </row>
    <row r="174" spans="3:6" ht="15" customHeight="1" x14ac:dyDescent="0.25">
      <c r="C174" s="129"/>
      <c r="D174" s="13"/>
      <c r="E174" s="13"/>
      <c r="F174" s="13"/>
    </row>
    <row r="175" spans="3:6" ht="15" customHeight="1" x14ac:dyDescent="0.25">
      <c r="C175" s="129"/>
      <c r="D175" s="13"/>
      <c r="E175" s="13"/>
      <c r="F175" s="13"/>
    </row>
    <row r="176" spans="3:6" ht="15" customHeight="1" x14ac:dyDescent="0.25">
      <c r="C176" s="129"/>
      <c r="D176" s="13"/>
      <c r="E176" s="13"/>
      <c r="F176" s="13"/>
    </row>
    <row r="177" spans="3:6" ht="15" customHeight="1" x14ac:dyDescent="0.25">
      <c r="C177" s="129"/>
      <c r="D177" s="13"/>
      <c r="E177" s="13"/>
      <c r="F177" s="13"/>
    </row>
    <row r="178" spans="3:6" ht="15" customHeight="1" x14ac:dyDescent="0.25">
      <c r="C178" s="129"/>
      <c r="D178" s="13"/>
      <c r="E178" s="13"/>
      <c r="F178" s="13"/>
    </row>
    <row r="179" spans="3:6" ht="15" customHeight="1" x14ac:dyDescent="0.25">
      <c r="C179" s="129"/>
      <c r="D179" s="13"/>
      <c r="E179" s="13"/>
      <c r="F179" s="13"/>
    </row>
    <row r="180" spans="3:6" ht="15" customHeight="1" x14ac:dyDescent="0.25">
      <c r="C180" s="129"/>
      <c r="D180" s="13"/>
      <c r="E180" s="13"/>
      <c r="F180" s="13"/>
    </row>
    <row r="181" spans="3:6" ht="15" customHeight="1" x14ac:dyDescent="0.25">
      <c r="C181" s="129"/>
      <c r="D181" s="13"/>
      <c r="E181" s="13"/>
      <c r="F181" s="13"/>
    </row>
    <row r="182" spans="3:6" ht="15" customHeight="1" x14ac:dyDescent="0.25">
      <c r="C182" s="129"/>
      <c r="D182" s="13"/>
      <c r="E182" s="13"/>
      <c r="F182" s="13"/>
    </row>
    <row r="183" spans="3:6" ht="15" customHeight="1" x14ac:dyDescent="0.25">
      <c r="C183" s="129"/>
      <c r="D183" s="13"/>
      <c r="E183" s="13"/>
      <c r="F183" s="13"/>
    </row>
    <row r="184" spans="3:6" ht="15" customHeight="1" x14ac:dyDescent="0.25">
      <c r="C184" s="129"/>
      <c r="D184" s="13"/>
      <c r="E184" s="13"/>
      <c r="F184" s="13"/>
    </row>
    <row r="185" spans="3:6" ht="15" customHeight="1" x14ac:dyDescent="0.25">
      <c r="C185" s="129"/>
      <c r="D185" s="13"/>
      <c r="E185" s="13"/>
      <c r="F185" s="13"/>
    </row>
    <row r="186" spans="3:6" ht="15" customHeight="1" x14ac:dyDescent="0.25">
      <c r="C186" s="129"/>
      <c r="D186" s="13"/>
      <c r="E186" s="13"/>
      <c r="F186" s="13"/>
    </row>
    <row r="187" spans="3:6" ht="15" customHeight="1" x14ac:dyDescent="0.25">
      <c r="C187" s="129"/>
      <c r="D187" s="13"/>
      <c r="E187" s="13"/>
      <c r="F187" s="13"/>
    </row>
    <row r="188" spans="3:6" ht="15" customHeight="1" x14ac:dyDescent="0.25">
      <c r="C188" s="129"/>
      <c r="D188" s="13"/>
      <c r="E188" s="13"/>
      <c r="F188" s="13"/>
    </row>
    <row r="189" spans="3:6" ht="15" customHeight="1" x14ac:dyDescent="0.25">
      <c r="C189" s="129"/>
      <c r="D189" s="13"/>
      <c r="E189" s="13"/>
      <c r="F189" s="13"/>
    </row>
    <row r="190" spans="3:6" ht="15" customHeight="1" x14ac:dyDescent="0.25">
      <c r="C190" s="129"/>
      <c r="D190" s="13"/>
      <c r="E190" s="13"/>
      <c r="F190" s="13"/>
    </row>
    <row r="191" spans="3:6" ht="15" customHeight="1" x14ac:dyDescent="0.25">
      <c r="C191" s="129"/>
      <c r="D191" s="13"/>
      <c r="E191" s="13"/>
      <c r="F191" s="13"/>
    </row>
    <row r="192" spans="3:6" ht="15" customHeight="1" x14ac:dyDescent="0.25">
      <c r="C192" s="129"/>
      <c r="D192" s="13"/>
      <c r="E192" s="13"/>
      <c r="F192" s="13"/>
    </row>
    <row r="193" spans="3:6" ht="15" customHeight="1" x14ac:dyDescent="0.25">
      <c r="C193" s="129"/>
      <c r="D193" s="13"/>
      <c r="E193" s="13"/>
      <c r="F193" s="13"/>
    </row>
    <row r="194" spans="3:6" ht="15" customHeight="1" x14ac:dyDescent="0.25">
      <c r="C194" s="129"/>
      <c r="D194" s="13"/>
      <c r="E194" s="13"/>
      <c r="F194" s="13"/>
    </row>
    <row r="195" spans="3:6" ht="15" customHeight="1" x14ac:dyDescent="0.25">
      <c r="C195" s="129"/>
      <c r="D195" s="13"/>
      <c r="E195" s="13"/>
      <c r="F195" s="13"/>
    </row>
    <row r="196" spans="3:6" ht="15" customHeight="1" x14ac:dyDescent="0.25">
      <c r="C196" s="129"/>
      <c r="D196" s="13"/>
      <c r="E196" s="13"/>
      <c r="F196" s="13"/>
    </row>
    <row r="197" spans="3:6" ht="15" customHeight="1" x14ac:dyDescent="0.25">
      <c r="C197" s="129"/>
      <c r="D197" s="13"/>
      <c r="E197" s="13"/>
      <c r="F197" s="13"/>
    </row>
    <row r="198" spans="3:6" ht="15" customHeight="1" x14ac:dyDescent="0.25">
      <c r="C198" s="129"/>
      <c r="D198" s="13"/>
      <c r="E198" s="13"/>
      <c r="F198" s="13"/>
    </row>
    <row r="199" spans="3:6" ht="15" customHeight="1" x14ac:dyDescent="0.25">
      <c r="C199" s="129"/>
      <c r="D199" s="13"/>
      <c r="E199" s="13"/>
      <c r="F199" s="13"/>
    </row>
    <row r="200" spans="3:6" ht="15" customHeight="1" x14ac:dyDescent="0.25">
      <c r="C200" s="129"/>
      <c r="D200" s="13"/>
      <c r="E200" s="13"/>
      <c r="F200" s="13"/>
    </row>
    <row r="201" spans="3:6" ht="15" customHeight="1" x14ac:dyDescent="0.25">
      <c r="C201" s="129"/>
      <c r="D201" s="13"/>
      <c r="E201" s="13"/>
      <c r="F201" s="13"/>
    </row>
    <row r="202" spans="3:6" ht="15" customHeight="1" x14ac:dyDescent="0.25">
      <c r="C202" s="129"/>
      <c r="D202" s="13"/>
      <c r="E202" s="13"/>
      <c r="F202" s="13"/>
    </row>
    <row r="203" spans="3:6" ht="15" customHeight="1" x14ac:dyDescent="0.25">
      <c r="C203" s="129"/>
      <c r="D203" s="13"/>
      <c r="E203" s="13"/>
      <c r="F203" s="13"/>
    </row>
    <row r="204" spans="3:6" ht="15" customHeight="1" x14ac:dyDescent="0.25">
      <c r="C204" s="129"/>
      <c r="D204" s="13"/>
      <c r="E204" s="13"/>
      <c r="F204" s="13"/>
    </row>
    <row r="205" spans="3:6" ht="15" customHeight="1" x14ac:dyDescent="0.25">
      <c r="C205" s="129"/>
      <c r="D205" s="13"/>
      <c r="E205" s="13"/>
      <c r="F205" s="13"/>
    </row>
    <row r="206" spans="3:6" ht="15" customHeight="1" x14ac:dyDescent="0.25">
      <c r="C206" s="129"/>
      <c r="D206" s="13"/>
      <c r="E206" s="13"/>
      <c r="F206" s="13"/>
    </row>
    <row r="207" spans="3:6" ht="15" customHeight="1" x14ac:dyDescent="0.25">
      <c r="C207" s="129"/>
      <c r="D207" s="13"/>
      <c r="E207" s="13"/>
      <c r="F207" s="13"/>
    </row>
    <row r="208" spans="3:6" ht="15" customHeight="1" x14ac:dyDescent="0.25">
      <c r="C208" s="129"/>
      <c r="D208" s="13"/>
      <c r="E208" s="13"/>
      <c r="F208" s="13"/>
    </row>
    <row r="209" spans="3:6" ht="15" customHeight="1" x14ac:dyDescent="0.25">
      <c r="C209" s="129"/>
      <c r="D209" s="13"/>
      <c r="E209" s="13"/>
      <c r="F209" s="13"/>
    </row>
    <row r="210" spans="3:6" ht="15" customHeight="1" x14ac:dyDescent="0.25">
      <c r="C210" s="129"/>
      <c r="D210" s="13"/>
      <c r="E210" s="13"/>
      <c r="F210" s="13"/>
    </row>
    <row r="211" spans="3:6" ht="15" customHeight="1" x14ac:dyDescent="0.25">
      <c r="C211" s="129"/>
      <c r="D211" s="13"/>
      <c r="E211" s="13"/>
      <c r="F211" s="13"/>
    </row>
    <row r="212" spans="3:6" ht="15" customHeight="1" x14ac:dyDescent="0.25">
      <c r="C212" s="129"/>
      <c r="D212" s="13"/>
      <c r="E212" s="13"/>
      <c r="F212" s="13"/>
    </row>
    <row r="213" spans="3:6" ht="15" customHeight="1" x14ac:dyDescent="0.25">
      <c r="C213" s="129"/>
      <c r="D213" s="13"/>
      <c r="E213" s="13"/>
      <c r="F213" s="13"/>
    </row>
    <row r="214" spans="3:6" ht="15" customHeight="1" x14ac:dyDescent="0.25">
      <c r="C214" s="129"/>
      <c r="D214" s="13"/>
      <c r="E214" s="13"/>
      <c r="F214" s="13"/>
    </row>
    <row r="215" spans="3:6" ht="15" customHeight="1" x14ac:dyDescent="0.25">
      <c r="C215" s="129"/>
      <c r="D215" s="13"/>
      <c r="E215" s="13"/>
      <c r="F215" s="13"/>
    </row>
    <row r="216" spans="3:6" ht="15" customHeight="1" x14ac:dyDescent="0.25">
      <c r="C216" s="129"/>
      <c r="D216" s="13"/>
      <c r="E216" s="13"/>
      <c r="F216" s="13"/>
    </row>
    <row r="217" spans="3:6" ht="15" customHeight="1" x14ac:dyDescent="0.25">
      <c r="C217" s="129"/>
      <c r="D217" s="13"/>
      <c r="E217" s="13"/>
      <c r="F217" s="13"/>
    </row>
    <row r="218" spans="3:6" ht="15" customHeight="1" x14ac:dyDescent="0.25">
      <c r="C218" s="129"/>
      <c r="D218" s="13"/>
      <c r="E218" s="13"/>
      <c r="F218" s="13"/>
    </row>
    <row r="219" spans="3:6" ht="15" customHeight="1" x14ac:dyDescent="0.25">
      <c r="C219" s="129"/>
      <c r="D219" s="13"/>
      <c r="E219" s="13"/>
      <c r="F219" s="13"/>
    </row>
    <row r="220" spans="3:6" ht="15" customHeight="1" x14ac:dyDescent="0.25">
      <c r="C220" s="129"/>
      <c r="D220" s="13"/>
      <c r="E220" s="13"/>
      <c r="F220" s="13"/>
    </row>
    <row r="221" spans="3:6" ht="15" customHeight="1" x14ac:dyDescent="0.25">
      <c r="C221" s="129"/>
      <c r="D221" s="13"/>
      <c r="E221" s="13"/>
      <c r="F221" s="13"/>
    </row>
    <row r="222" spans="3:6" ht="15" customHeight="1" x14ac:dyDescent="0.25">
      <c r="C222" s="129"/>
      <c r="D222" s="13"/>
      <c r="E222" s="13"/>
      <c r="F222" s="13"/>
    </row>
    <row r="223" spans="3:6" ht="15" customHeight="1" x14ac:dyDescent="0.25">
      <c r="C223" s="129"/>
      <c r="D223" s="13"/>
      <c r="E223" s="13"/>
      <c r="F223" s="13"/>
    </row>
    <row r="224" spans="3:6" ht="15" customHeight="1" x14ac:dyDescent="0.25">
      <c r="C224" s="129"/>
      <c r="D224" s="13"/>
      <c r="E224" s="13"/>
      <c r="F224" s="13"/>
    </row>
    <row r="225" spans="3:6" ht="15" customHeight="1" x14ac:dyDescent="0.25">
      <c r="C225" s="129"/>
      <c r="D225" s="13"/>
      <c r="E225" s="13"/>
      <c r="F225" s="13"/>
    </row>
    <row r="226" spans="3:6" ht="15" customHeight="1" x14ac:dyDescent="0.25">
      <c r="C226" s="129"/>
      <c r="D226" s="13"/>
      <c r="E226" s="13"/>
      <c r="F226" s="13"/>
    </row>
    <row r="227" spans="3:6" ht="15" customHeight="1" x14ac:dyDescent="0.25">
      <c r="C227" s="129"/>
      <c r="D227" s="13"/>
      <c r="E227" s="13"/>
      <c r="F227" s="13"/>
    </row>
    <row r="228" spans="3:6" ht="15" customHeight="1" x14ac:dyDescent="0.25">
      <c r="C228" s="129"/>
      <c r="D228" s="13"/>
      <c r="E228" s="13"/>
      <c r="F228" s="13"/>
    </row>
    <row r="229" spans="3:6" ht="15" customHeight="1" x14ac:dyDescent="0.25">
      <c r="C229" s="129"/>
      <c r="D229" s="13"/>
      <c r="E229" s="13"/>
      <c r="F229" s="13"/>
    </row>
    <row r="230" spans="3:6" ht="15" customHeight="1" x14ac:dyDescent="0.25">
      <c r="C230" s="129"/>
      <c r="D230" s="13"/>
      <c r="E230" s="13"/>
      <c r="F230" s="13"/>
    </row>
    <row r="231" spans="3:6" ht="15" customHeight="1" x14ac:dyDescent="0.25">
      <c r="C231" s="129"/>
      <c r="D231" s="13"/>
      <c r="E231" s="13"/>
      <c r="F231" s="13"/>
    </row>
    <row r="232" spans="3:6" ht="15" customHeight="1" x14ac:dyDescent="0.25">
      <c r="C232" s="129"/>
      <c r="D232" s="13"/>
      <c r="E232" s="13"/>
      <c r="F232" s="13"/>
    </row>
    <row r="233" spans="3:6" ht="15" customHeight="1" x14ac:dyDescent="0.25">
      <c r="C233" s="129"/>
      <c r="D233" s="13"/>
      <c r="E233" s="13"/>
      <c r="F233" s="13"/>
    </row>
    <row r="234" spans="3:6" ht="15" customHeight="1" x14ac:dyDescent="0.25">
      <c r="C234" s="129"/>
      <c r="D234" s="13"/>
      <c r="E234" s="13"/>
      <c r="F234" s="13"/>
    </row>
    <row r="235" spans="3:6" ht="15" customHeight="1" x14ac:dyDescent="0.25">
      <c r="C235" s="129"/>
      <c r="D235" s="13"/>
      <c r="E235" s="13"/>
      <c r="F235" s="13"/>
    </row>
    <row r="236" spans="3:6" ht="15" customHeight="1" x14ac:dyDescent="0.25">
      <c r="C236" s="129"/>
      <c r="D236" s="13"/>
      <c r="E236" s="13"/>
      <c r="F236" s="13"/>
    </row>
    <row r="237" spans="3:6" ht="15" customHeight="1" x14ac:dyDescent="0.25">
      <c r="C237" s="129"/>
      <c r="D237" s="13"/>
      <c r="E237" s="13"/>
      <c r="F237" s="13"/>
    </row>
    <row r="238" spans="3:6" ht="15" customHeight="1" x14ac:dyDescent="0.25">
      <c r="C238" s="129"/>
      <c r="D238" s="13"/>
      <c r="E238" s="13"/>
      <c r="F238" s="13"/>
    </row>
    <row r="239" spans="3:6" ht="15" customHeight="1" x14ac:dyDescent="0.25">
      <c r="C239" s="129"/>
      <c r="D239" s="13"/>
      <c r="E239" s="13"/>
      <c r="F239" s="13"/>
    </row>
    <row r="240" spans="3:6" ht="15" customHeight="1" x14ac:dyDescent="0.25">
      <c r="C240" s="129"/>
      <c r="D240" s="13"/>
      <c r="E240" s="13"/>
      <c r="F240" s="13"/>
    </row>
    <row r="241" spans="3:6" ht="15" customHeight="1" x14ac:dyDescent="0.25">
      <c r="C241" s="129"/>
      <c r="D241" s="13"/>
      <c r="E241" s="13"/>
      <c r="F241" s="13"/>
    </row>
    <row r="242" spans="3:6" ht="15" customHeight="1" x14ac:dyDescent="0.25">
      <c r="C242" s="129"/>
      <c r="D242" s="13"/>
      <c r="E242" s="13"/>
      <c r="F242" s="13"/>
    </row>
    <row r="243" spans="3:6" ht="15" customHeight="1" x14ac:dyDescent="0.25">
      <c r="C243" s="129"/>
      <c r="D243" s="13"/>
      <c r="E243" s="13"/>
      <c r="F243" s="13"/>
    </row>
    <row r="244" spans="3:6" ht="15" customHeight="1" x14ac:dyDescent="0.25">
      <c r="C244" s="129"/>
      <c r="D244" s="13"/>
      <c r="E244" s="13"/>
      <c r="F244" s="13"/>
    </row>
    <row r="245" spans="3:6" ht="15" customHeight="1" x14ac:dyDescent="0.25">
      <c r="C245" s="129"/>
      <c r="D245" s="13"/>
      <c r="E245" s="13"/>
      <c r="F245" s="13"/>
    </row>
    <row r="246" spans="3:6" ht="15" customHeight="1" x14ac:dyDescent="0.25">
      <c r="C246" s="129"/>
      <c r="D246" s="13"/>
      <c r="E246" s="13"/>
      <c r="F246" s="13"/>
    </row>
    <row r="247" spans="3:6" ht="15" customHeight="1" x14ac:dyDescent="0.25">
      <c r="C247" s="129"/>
      <c r="D247" s="13"/>
      <c r="E247" s="13"/>
      <c r="F247" s="13"/>
    </row>
    <row r="248" spans="3:6" ht="15" customHeight="1" x14ac:dyDescent="0.25">
      <c r="C248" s="129"/>
      <c r="D248" s="13"/>
      <c r="E248" s="13"/>
      <c r="F248" s="13"/>
    </row>
    <row r="249" spans="3:6" ht="15" customHeight="1" x14ac:dyDescent="0.25">
      <c r="C249" s="129"/>
      <c r="D249" s="13"/>
      <c r="E249" s="13"/>
      <c r="F249" s="13"/>
    </row>
    <row r="250" spans="3:6" ht="15" customHeight="1" x14ac:dyDescent="0.25">
      <c r="C250" s="129"/>
      <c r="D250" s="13"/>
      <c r="E250" s="13"/>
      <c r="F250" s="13"/>
    </row>
    <row r="251" spans="3:6" ht="15" customHeight="1" x14ac:dyDescent="0.25">
      <c r="C251" s="129"/>
      <c r="D251" s="13"/>
      <c r="E251" s="13"/>
      <c r="F251" s="13"/>
    </row>
    <row r="252" spans="3:6" ht="15" customHeight="1" x14ac:dyDescent="0.25">
      <c r="C252" s="129"/>
      <c r="D252" s="13"/>
      <c r="E252" s="13"/>
      <c r="F252" s="13"/>
    </row>
    <row r="253" spans="3:6" ht="15" customHeight="1" x14ac:dyDescent="0.25">
      <c r="C253" s="129"/>
      <c r="D253" s="13"/>
      <c r="E253" s="13"/>
      <c r="F253" s="13"/>
    </row>
    <row r="254" spans="3:6" ht="15" customHeight="1" x14ac:dyDescent="0.25">
      <c r="C254" s="129"/>
      <c r="D254" s="13"/>
      <c r="E254" s="13"/>
      <c r="F254" s="13"/>
    </row>
    <row r="255" spans="3:6" ht="15" customHeight="1" x14ac:dyDescent="0.25">
      <c r="C255" s="129"/>
      <c r="D255" s="13"/>
      <c r="E255" s="13"/>
      <c r="F255" s="13"/>
    </row>
    <row r="256" spans="3:6" ht="15" customHeight="1" x14ac:dyDescent="0.25">
      <c r="C256" s="129"/>
      <c r="D256" s="13"/>
      <c r="E256" s="13"/>
      <c r="F256" s="13"/>
    </row>
    <row r="257" spans="3:6" ht="15" customHeight="1" x14ac:dyDescent="0.25">
      <c r="C257" s="129"/>
      <c r="D257" s="13"/>
      <c r="E257" s="13"/>
      <c r="F257" s="13"/>
    </row>
    <row r="258" spans="3:6" ht="15" customHeight="1" x14ac:dyDescent="0.25">
      <c r="C258" s="129"/>
      <c r="D258" s="13"/>
      <c r="E258" s="13"/>
      <c r="F258" s="13"/>
    </row>
    <row r="259" spans="3:6" ht="15" customHeight="1" x14ac:dyDescent="0.25">
      <c r="C259" s="129"/>
      <c r="D259" s="13"/>
      <c r="E259" s="13"/>
      <c r="F259" s="13"/>
    </row>
    <row r="260" spans="3:6" ht="15" customHeight="1" x14ac:dyDescent="0.25">
      <c r="C260" s="129"/>
      <c r="D260" s="13"/>
      <c r="E260" s="13"/>
      <c r="F260" s="13"/>
    </row>
    <row r="261" spans="3:6" ht="15" customHeight="1" x14ac:dyDescent="0.25">
      <c r="C261" s="129"/>
      <c r="D261" s="13"/>
      <c r="E261" s="13"/>
      <c r="F261" s="13"/>
    </row>
    <row r="262" spans="3:6" ht="15" customHeight="1" x14ac:dyDescent="0.25">
      <c r="C262" s="129"/>
      <c r="D262" s="13"/>
      <c r="E262" s="13"/>
      <c r="F262" s="13"/>
    </row>
    <row r="263" spans="3:6" ht="15" customHeight="1" x14ac:dyDescent="0.25">
      <c r="C263" s="129"/>
      <c r="D263" s="13"/>
      <c r="E263" s="13"/>
      <c r="F263" s="13"/>
    </row>
    <row r="264" spans="3:6" ht="15" customHeight="1" x14ac:dyDescent="0.25">
      <c r="C264" s="129"/>
      <c r="D264" s="13"/>
      <c r="E264" s="13"/>
      <c r="F264" s="13"/>
    </row>
    <row r="265" spans="3:6" ht="15" customHeight="1" x14ac:dyDescent="0.25">
      <c r="C265" s="129"/>
      <c r="D265" s="13"/>
      <c r="E265" s="13"/>
      <c r="F265" s="13"/>
    </row>
    <row r="266" spans="3:6" ht="15" customHeight="1" x14ac:dyDescent="0.25">
      <c r="C266" s="129"/>
      <c r="D266" s="13"/>
      <c r="E266" s="13"/>
      <c r="F266" s="13"/>
    </row>
    <row r="267" spans="3:6" ht="15" customHeight="1" x14ac:dyDescent="0.25">
      <c r="C267" s="129"/>
      <c r="D267" s="13"/>
      <c r="E267" s="13"/>
      <c r="F267" s="13"/>
    </row>
    <row r="268" spans="3:6" ht="15" customHeight="1" x14ac:dyDescent="0.25">
      <c r="C268" s="129"/>
      <c r="D268" s="13"/>
      <c r="E268" s="13"/>
      <c r="F268" s="13"/>
    </row>
    <row r="269" spans="3:6" ht="15" customHeight="1" x14ac:dyDescent="0.25">
      <c r="C269" s="129"/>
      <c r="D269" s="13"/>
      <c r="E269" s="13"/>
      <c r="F269" s="13"/>
    </row>
    <row r="270" spans="3:6" ht="15" customHeight="1" x14ac:dyDescent="0.25">
      <c r="C270" s="129"/>
      <c r="D270" s="13"/>
      <c r="E270" s="13"/>
      <c r="F270" s="13"/>
    </row>
    <row r="271" spans="3:6" ht="15" customHeight="1" x14ac:dyDescent="0.25">
      <c r="C271" s="129"/>
      <c r="D271" s="13"/>
      <c r="E271" s="13"/>
      <c r="F271" s="13"/>
    </row>
    <row r="272" spans="3:6" ht="15" customHeight="1" x14ac:dyDescent="0.25">
      <c r="C272" s="129"/>
      <c r="D272" s="13"/>
      <c r="E272" s="13"/>
      <c r="F272" s="13"/>
    </row>
    <row r="273" spans="3:6" ht="15" customHeight="1" x14ac:dyDescent="0.25">
      <c r="C273" s="129"/>
      <c r="D273" s="13"/>
      <c r="E273" s="13"/>
      <c r="F273" s="13"/>
    </row>
    <row r="274" spans="3:6" ht="15" customHeight="1" x14ac:dyDescent="0.25">
      <c r="C274" s="129"/>
      <c r="D274" s="13"/>
      <c r="E274" s="13"/>
      <c r="F274" s="13"/>
    </row>
    <row r="275" spans="3:6" ht="15" customHeight="1" x14ac:dyDescent="0.25">
      <c r="C275" s="129"/>
      <c r="D275" s="13"/>
      <c r="E275" s="13"/>
      <c r="F275" s="13"/>
    </row>
    <row r="276" spans="3:6" ht="15" customHeight="1" x14ac:dyDescent="0.25">
      <c r="C276" s="129"/>
      <c r="D276" s="13"/>
      <c r="E276" s="13"/>
      <c r="F276" s="13"/>
    </row>
    <row r="277" spans="3:6" ht="15" customHeight="1" x14ac:dyDescent="0.25">
      <c r="C277" s="129"/>
      <c r="D277" s="13"/>
      <c r="E277" s="13"/>
      <c r="F277" s="13"/>
    </row>
    <row r="278" spans="3:6" ht="15" customHeight="1" x14ac:dyDescent="0.25">
      <c r="C278" s="129"/>
      <c r="D278" s="13"/>
      <c r="E278" s="13"/>
      <c r="F278" s="13"/>
    </row>
    <row r="279" spans="3:6" ht="15" customHeight="1" x14ac:dyDescent="0.25">
      <c r="C279" s="129"/>
      <c r="D279" s="13"/>
      <c r="E279" s="13"/>
      <c r="F279" s="13"/>
    </row>
    <row r="280" spans="3:6" ht="15" customHeight="1" x14ac:dyDescent="0.25">
      <c r="C280" s="129"/>
      <c r="D280" s="13"/>
      <c r="E280" s="13"/>
      <c r="F280" s="13"/>
    </row>
    <row r="281" spans="3:6" ht="15" customHeight="1" x14ac:dyDescent="0.25">
      <c r="C281" s="129"/>
      <c r="D281" s="13"/>
      <c r="E281" s="13"/>
      <c r="F281" s="13"/>
    </row>
    <row r="282" spans="3:6" ht="15" customHeight="1" x14ac:dyDescent="0.25">
      <c r="C282" s="129"/>
      <c r="D282" s="13"/>
      <c r="E282" s="13"/>
      <c r="F282" s="13"/>
    </row>
    <row r="283" spans="3:6" ht="15" customHeight="1" x14ac:dyDescent="0.25">
      <c r="C283" s="129"/>
      <c r="D283" s="13"/>
      <c r="E283" s="13"/>
      <c r="F283" s="13"/>
    </row>
    <row r="284" spans="3:6" ht="15" customHeight="1" x14ac:dyDescent="0.25">
      <c r="C284" s="129"/>
      <c r="D284" s="13"/>
      <c r="E284" s="13"/>
      <c r="F284" s="13"/>
    </row>
    <row r="285" spans="3:6" ht="15" customHeight="1" x14ac:dyDescent="0.25">
      <c r="C285" s="129"/>
      <c r="D285" s="13"/>
      <c r="E285" s="13"/>
      <c r="F285" s="13"/>
    </row>
    <row r="286" spans="3:6" ht="15" customHeight="1" x14ac:dyDescent="0.25">
      <c r="C286" s="129"/>
      <c r="D286" s="13"/>
      <c r="E286" s="13"/>
      <c r="F286" s="13"/>
    </row>
    <row r="287" spans="3:6" ht="15" customHeight="1" x14ac:dyDescent="0.25">
      <c r="C287" s="129"/>
      <c r="D287" s="13"/>
      <c r="E287" s="13"/>
      <c r="F287" s="13"/>
    </row>
    <row r="288" spans="3:6" ht="15" customHeight="1" x14ac:dyDescent="0.25">
      <c r="C288" s="129"/>
      <c r="D288" s="13"/>
      <c r="E288" s="13"/>
      <c r="F288" s="13"/>
    </row>
    <row r="289" spans="3:6" ht="15" customHeight="1" x14ac:dyDescent="0.25">
      <c r="C289" s="129"/>
      <c r="D289" s="13"/>
      <c r="E289" s="13"/>
      <c r="F289" s="13"/>
    </row>
    <row r="290" spans="3:6" ht="15" customHeight="1" x14ac:dyDescent="0.25">
      <c r="C290" s="129"/>
      <c r="D290" s="13"/>
      <c r="E290" s="13"/>
      <c r="F290" s="13"/>
    </row>
    <row r="291" spans="3:6" ht="15" customHeight="1" x14ac:dyDescent="0.25">
      <c r="C291" s="129"/>
      <c r="D291" s="13"/>
      <c r="E291" s="13"/>
      <c r="F291" s="13"/>
    </row>
    <row r="292" spans="3:6" ht="15" customHeight="1" x14ac:dyDescent="0.25">
      <c r="C292" s="129"/>
      <c r="D292" s="13"/>
      <c r="E292" s="13"/>
      <c r="F292" s="13"/>
    </row>
    <row r="293" spans="3:6" ht="15" customHeight="1" x14ac:dyDescent="0.25">
      <c r="C293" s="129"/>
      <c r="D293" s="13"/>
      <c r="E293" s="13"/>
      <c r="F293" s="13"/>
    </row>
    <row r="294" spans="3:6" ht="15" customHeight="1" x14ac:dyDescent="0.25">
      <c r="C294" s="129"/>
      <c r="D294" s="13"/>
      <c r="E294" s="13"/>
      <c r="F294" s="13"/>
    </row>
    <row r="295" spans="3:6" ht="15" customHeight="1" x14ac:dyDescent="0.25">
      <c r="C295" s="129"/>
      <c r="D295" s="13"/>
      <c r="E295" s="13"/>
      <c r="F295" s="13"/>
    </row>
    <row r="296" spans="3:6" ht="15" customHeight="1" x14ac:dyDescent="0.25">
      <c r="C296" s="129"/>
      <c r="D296" s="13"/>
      <c r="E296" s="13"/>
      <c r="F296" s="13"/>
    </row>
    <row r="297" spans="3:6" ht="15" customHeight="1" x14ac:dyDescent="0.25">
      <c r="C297" s="129"/>
      <c r="D297" s="13"/>
      <c r="E297" s="13"/>
      <c r="F297" s="13"/>
    </row>
    <row r="298" spans="3:6" ht="15" customHeight="1" x14ac:dyDescent="0.25">
      <c r="C298" s="129"/>
      <c r="D298" s="13"/>
      <c r="E298" s="13"/>
      <c r="F298" s="13"/>
    </row>
    <row r="299" spans="3:6" ht="15" customHeight="1" x14ac:dyDescent="0.25">
      <c r="C299" s="129"/>
      <c r="D299" s="13"/>
      <c r="E299" s="13"/>
      <c r="F299" s="13"/>
    </row>
    <row r="300" spans="3:6" ht="15" customHeight="1" x14ac:dyDescent="0.25">
      <c r="C300" s="129"/>
      <c r="D300" s="13"/>
      <c r="E300" s="13"/>
      <c r="F300" s="13"/>
    </row>
    <row r="301" spans="3:6" ht="15" customHeight="1" x14ac:dyDescent="0.25">
      <c r="C301" s="129"/>
      <c r="D301" s="13"/>
      <c r="E301" s="13"/>
      <c r="F301" s="13"/>
    </row>
    <row r="302" spans="3:6" ht="15" customHeight="1" x14ac:dyDescent="0.25">
      <c r="C302" s="129"/>
      <c r="D302" s="13"/>
      <c r="E302" s="13"/>
      <c r="F302" s="13"/>
    </row>
    <row r="303" spans="3:6" ht="15" customHeight="1" x14ac:dyDescent="0.25">
      <c r="C303" s="129"/>
      <c r="D303" s="13"/>
      <c r="E303" s="13"/>
      <c r="F303" s="13"/>
    </row>
    <row r="304" spans="3:6" ht="15" customHeight="1" x14ac:dyDescent="0.25">
      <c r="C304" s="129"/>
      <c r="D304" s="13"/>
      <c r="E304" s="13"/>
      <c r="F304" s="13"/>
    </row>
    <row r="305" spans="3:6" ht="15" customHeight="1" x14ac:dyDescent="0.25">
      <c r="C305" s="129"/>
      <c r="D305" s="13"/>
      <c r="E305" s="13"/>
      <c r="F305" s="13"/>
    </row>
    <row r="306" spans="3:6" ht="15" customHeight="1" x14ac:dyDescent="0.25">
      <c r="C306" s="129"/>
      <c r="D306" s="13"/>
      <c r="E306" s="13"/>
      <c r="F306" s="13"/>
    </row>
    <row r="307" spans="3:6" ht="15" customHeight="1" x14ac:dyDescent="0.25">
      <c r="C307" s="129"/>
      <c r="D307" s="13"/>
      <c r="E307" s="13"/>
      <c r="F307" s="13"/>
    </row>
    <row r="308" spans="3:6" ht="15" customHeight="1" x14ac:dyDescent="0.25">
      <c r="C308" s="129"/>
      <c r="D308" s="13"/>
      <c r="E308" s="13"/>
      <c r="F308" s="13"/>
    </row>
    <row r="309" spans="3:6" ht="15" customHeight="1" x14ac:dyDescent="0.25">
      <c r="C309" s="129"/>
      <c r="D309" s="13"/>
      <c r="E309" s="13"/>
      <c r="F309" s="13"/>
    </row>
    <row r="310" spans="3:6" ht="15" customHeight="1" x14ac:dyDescent="0.25">
      <c r="C310" s="129"/>
      <c r="D310" s="13"/>
      <c r="E310" s="13"/>
      <c r="F310" s="13"/>
    </row>
    <row r="311" spans="3:6" ht="15" customHeight="1" x14ac:dyDescent="0.25">
      <c r="C311" s="129"/>
      <c r="D311" s="13"/>
      <c r="E311" s="13"/>
      <c r="F311" s="13"/>
    </row>
    <row r="312" spans="3:6" ht="15" customHeight="1" x14ac:dyDescent="0.25">
      <c r="C312" s="129"/>
      <c r="D312" s="13"/>
      <c r="E312" s="13"/>
      <c r="F312" s="13"/>
    </row>
    <row r="313" spans="3:6" ht="15" customHeight="1" x14ac:dyDescent="0.25">
      <c r="C313" s="129"/>
      <c r="D313" s="13"/>
      <c r="E313" s="13"/>
      <c r="F313" s="13"/>
    </row>
    <row r="314" spans="3:6" ht="15" customHeight="1" x14ac:dyDescent="0.25">
      <c r="C314" s="129"/>
      <c r="D314" s="13"/>
      <c r="E314" s="13"/>
      <c r="F314" s="13"/>
    </row>
    <row r="315" spans="3:6" ht="15" customHeight="1" x14ac:dyDescent="0.25">
      <c r="C315" s="129"/>
      <c r="D315" s="13"/>
      <c r="E315" s="13"/>
      <c r="F315" s="13"/>
    </row>
    <row r="316" spans="3:6" ht="15" customHeight="1" x14ac:dyDescent="0.25">
      <c r="C316" s="129"/>
      <c r="D316" s="13"/>
      <c r="E316" s="13"/>
      <c r="F316" s="13"/>
    </row>
    <row r="317" spans="3:6" ht="15" customHeight="1" x14ac:dyDescent="0.25">
      <c r="C317" s="129"/>
      <c r="D317" s="13"/>
      <c r="E317" s="13"/>
      <c r="F317" s="13"/>
    </row>
    <row r="318" spans="3:6" ht="15" customHeight="1" x14ac:dyDescent="0.25">
      <c r="C318" s="129"/>
      <c r="D318" s="13"/>
      <c r="E318" s="13"/>
      <c r="F318" s="13"/>
    </row>
    <row r="319" spans="3:6" ht="15" customHeight="1" x14ac:dyDescent="0.25">
      <c r="C319" s="129"/>
      <c r="D319" s="13"/>
      <c r="E319" s="13"/>
      <c r="F319" s="13"/>
    </row>
    <row r="320" spans="3:6" ht="15" customHeight="1" x14ac:dyDescent="0.25">
      <c r="C320" s="129"/>
      <c r="D320" s="13"/>
      <c r="E320" s="13"/>
      <c r="F320" s="13"/>
    </row>
    <row r="321" spans="3:6" ht="15" customHeight="1" x14ac:dyDescent="0.25">
      <c r="C321" s="129"/>
      <c r="D321" s="13"/>
      <c r="E321" s="13"/>
      <c r="F321" s="13"/>
    </row>
    <row r="322" spans="3:6" ht="15" customHeight="1" x14ac:dyDescent="0.25">
      <c r="C322" s="129"/>
      <c r="D322" s="13"/>
      <c r="E322" s="13"/>
      <c r="F322" s="13"/>
    </row>
    <row r="323" spans="3:6" ht="15" customHeight="1" x14ac:dyDescent="0.25">
      <c r="C323" s="129"/>
      <c r="D323" s="13"/>
      <c r="E323" s="13"/>
      <c r="F323" s="13"/>
    </row>
    <row r="324" spans="3:6" ht="15" customHeight="1" x14ac:dyDescent="0.25">
      <c r="C324" s="129"/>
      <c r="D324" s="13"/>
      <c r="E324" s="13"/>
      <c r="F324" s="13"/>
    </row>
    <row r="325" spans="3:6" ht="15" customHeight="1" x14ac:dyDescent="0.25">
      <c r="C325" s="129"/>
      <c r="D325" s="13"/>
      <c r="E325" s="13"/>
      <c r="F325" s="13"/>
    </row>
    <row r="326" spans="3:6" ht="15" customHeight="1" x14ac:dyDescent="0.25">
      <c r="C326" s="129"/>
      <c r="D326" s="13"/>
      <c r="E326" s="13"/>
      <c r="F326" s="13"/>
    </row>
    <row r="327" spans="3:6" ht="15" customHeight="1" x14ac:dyDescent="0.25">
      <c r="C327" s="129"/>
      <c r="D327" s="13"/>
      <c r="E327" s="13"/>
      <c r="F327" s="13"/>
    </row>
    <row r="328" spans="3:6" ht="15" customHeight="1" x14ac:dyDescent="0.25">
      <c r="C328" s="129"/>
      <c r="D328" s="13"/>
      <c r="E328" s="13"/>
      <c r="F328" s="13"/>
    </row>
    <row r="329" spans="3:6" ht="15" customHeight="1" x14ac:dyDescent="0.25">
      <c r="C329" s="129"/>
      <c r="D329" s="13"/>
      <c r="E329" s="13"/>
      <c r="F329" s="13"/>
    </row>
    <row r="330" spans="3:6" ht="15" customHeight="1" x14ac:dyDescent="0.25">
      <c r="C330" s="129"/>
      <c r="D330" s="13"/>
      <c r="E330" s="13"/>
      <c r="F330" s="13"/>
    </row>
    <row r="331" spans="3:6" ht="15" customHeight="1" x14ac:dyDescent="0.25">
      <c r="C331" s="129"/>
      <c r="D331" s="13"/>
      <c r="E331" s="13"/>
      <c r="F331" s="13"/>
    </row>
    <row r="332" spans="3:6" ht="15" customHeight="1" x14ac:dyDescent="0.25">
      <c r="C332" s="129"/>
      <c r="D332" s="13"/>
      <c r="E332" s="13"/>
      <c r="F332" s="13"/>
    </row>
    <row r="333" spans="3:6" ht="15" customHeight="1" x14ac:dyDescent="0.25">
      <c r="C333" s="129"/>
      <c r="D333" s="13"/>
      <c r="E333" s="13"/>
      <c r="F333" s="13"/>
    </row>
    <row r="334" spans="3:6" ht="15" customHeight="1" x14ac:dyDescent="0.25">
      <c r="C334" s="129"/>
      <c r="D334" s="13"/>
      <c r="E334" s="13"/>
      <c r="F334" s="13"/>
    </row>
    <row r="335" spans="3:6" ht="15" customHeight="1" x14ac:dyDescent="0.25">
      <c r="C335" s="129"/>
      <c r="D335" s="13"/>
      <c r="E335" s="13"/>
      <c r="F335" s="13"/>
    </row>
    <row r="336" spans="3:6" ht="15" customHeight="1" x14ac:dyDescent="0.25">
      <c r="C336" s="129"/>
      <c r="D336" s="13"/>
      <c r="E336" s="13"/>
      <c r="F336" s="13"/>
    </row>
    <row r="337" spans="3:6" ht="15" customHeight="1" x14ac:dyDescent="0.25">
      <c r="C337" s="129"/>
      <c r="D337" s="13"/>
      <c r="E337" s="13"/>
      <c r="F337" s="13"/>
    </row>
    <row r="338" spans="3:6" ht="15" customHeight="1" x14ac:dyDescent="0.25">
      <c r="C338" s="129"/>
      <c r="D338" s="13"/>
      <c r="E338" s="13"/>
      <c r="F338" s="13"/>
    </row>
    <row r="339" spans="3:6" ht="15" customHeight="1" x14ac:dyDescent="0.25">
      <c r="C339" s="129"/>
      <c r="D339" s="13"/>
      <c r="E339" s="13"/>
      <c r="F339" s="13"/>
    </row>
    <row r="340" spans="3:6" ht="15" customHeight="1" x14ac:dyDescent="0.25">
      <c r="C340" s="129"/>
      <c r="D340" s="13"/>
      <c r="E340" s="13"/>
      <c r="F340" s="13"/>
    </row>
    <row r="341" spans="3:6" ht="15" customHeight="1" x14ac:dyDescent="0.25">
      <c r="C341" s="129"/>
      <c r="D341" s="13"/>
      <c r="E341" s="13"/>
      <c r="F341" s="13"/>
    </row>
    <row r="342" spans="3:6" ht="15" customHeight="1" x14ac:dyDescent="0.25">
      <c r="C342" s="129"/>
      <c r="D342" s="13"/>
      <c r="E342" s="13"/>
      <c r="F342" s="13"/>
    </row>
    <row r="343" spans="3:6" ht="15" customHeight="1" x14ac:dyDescent="0.25">
      <c r="C343" s="129"/>
      <c r="D343" s="13"/>
      <c r="E343" s="13"/>
      <c r="F343" s="13"/>
    </row>
    <row r="344" spans="3:6" ht="15" customHeight="1" x14ac:dyDescent="0.25">
      <c r="C344" s="129"/>
      <c r="D344" s="13"/>
      <c r="E344" s="13"/>
      <c r="F344" s="13"/>
    </row>
    <row r="345" spans="3:6" ht="15" customHeight="1" x14ac:dyDescent="0.25">
      <c r="C345" s="129"/>
      <c r="D345" s="13"/>
      <c r="E345" s="13"/>
      <c r="F345" s="13"/>
    </row>
    <row r="346" spans="3:6" ht="15" customHeight="1" x14ac:dyDescent="0.25">
      <c r="C346" s="129"/>
      <c r="D346" s="13"/>
      <c r="E346" s="13"/>
      <c r="F346" s="13"/>
    </row>
    <row r="347" spans="3:6" ht="15" customHeight="1" x14ac:dyDescent="0.25">
      <c r="C347" s="129"/>
      <c r="D347" s="13"/>
      <c r="E347" s="13"/>
      <c r="F347" s="13"/>
    </row>
    <row r="348" spans="3:6" ht="15" customHeight="1" x14ac:dyDescent="0.25">
      <c r="C348" s="129"/>
      <c r="D348" s="13"/>
      <c r="E348" s="13"/>
      <c r="F348" s="13"/>
    </row>
    <row r="349" spans="3:6" ht="15" customHeight="1" x14ac:dyDescent="0.25">
      <c r="C349" s="129"/>
      <c r="D349" s="13"/>
      <c r="E349" s="13"/>
      <c r="F349" s="13"/>
    </row>
    <row r="350" spans="3:6" ht="15" customHeight="1" x14ac:dyDescent="0.25">
      <c r="C350" s="129"/>
      <c r="D350" s="13"/>
      <c r="E350" s="13"/>
      <c r="F350" s="13"/>
    </row>
    <row r="351" spans="3:6" ht="15" customHeight="1" x14ac:dyDescent="0.25">
      <c r="C351" s="129"/>
      <c r="D351" s="13"/>
      <c r="E351" s="13"/>
      <c r="F351" s="13"/>
    </row>
    <row r="352" spans="3:6" ht="15" customHeight="1" x14ac:dyDescent="0.25">
      <c r="C352" s="129"/>
      <c r="D352" s="13"/>
      <c r="E352" s="13"/>
      <c r="F352" s="13"/>
    </row>
    <row r="353" spans="3:6" ht="15" customHeight="1" x14ac:dyDescent="0.25">
      <c r="C353" s="129"/>
      <c r="D353" s="13"/>
      <c r="E353" s="13"/>
      <c r="F353" s="13"/>
    </row>
    <row r="354" spans="3:6" ht="15" customHeight="1" x14ac:dyDescent="0.25">
      <c r="C354" s="129"/>
      <c r="D354" s="13"/>
      <c r="E354" s="13"/>
      <c r="F354" s="13"/>
    </row>
    <row r="355" spans="3:6" ht="15" customHeight="1" x14ac:dyDescent="0.25">
      <c r="C355" s="129"/>
      <c r="D355" s="13"/>
      <c r="E355" s="13"/>
      <c r="F355" s="13"/>
    </row>
    <row r="356" spans="3:6" ht="15" customHeight="1" x14ac:dyDescent="0.25">
      <c r="C356" s="129"/>
      <c r="D356" s="13"/>
      <c r="E356" s="13"/>
      <c r="F356" s="13"/>
    </row>
    <row r="357" spans="3:6" ht="15" customHeight="1" x14ac:dyDescent="0.25">
      <c r="C357" s="129"/>
      <c r="D357" s="13"/>
      <c r="E357" s="13"/>
      <c r="F357" s="13"/>
    </row>
    <row r="358" spans="3:6" ht="15" customHeight="1" x14ac:dyDescent="0.25">
      <c r="C358" s="129"/>
      <c r="D358" s="13"/>
      <c r="E358" s="13"/>
      <c r="F358" s="13"/>
    </row>
    <row r="359" spans="3:6" ht="15" customHeight="1" x14ac:dyDescent="0.25">
      <c r="C359" s="129"/>
      <c r="D359" s="13"/>
      <c r="E359" s="13"/>
      <c r="F359" s="13"/>
    </row>
    <row r="360" spans="3:6" ht="15" customHeight="1" x14ac:dyDescent="0.25">
      <c r="C360" s="129"/>
      <c r="D360" s="13"/>
      <c r="E360" s="13"/>
      <c r="F360" s="13"/>
    </row>
    <row r="361" spans="3:6" ht="15" customHeight="1" x14ac:dyDescent="0.25">
      <c r="C361" s="129"/>
      <c r="D361" s="13"/>
      <c r="E361" s="13"/>
      <c r="F361" s="13"/>
    </row>
    <row r="362" spans="3:6" ht="15" customHeight="1" x14ac:dyDescent="0.25">
      <c r="C362" s="129"/>
      <c r="D362" s="13"/>
      <c r="E362" s="13"/>
      <c r="F362" s="13"/>
    </row>
    <row r="363" spans="3:6" ht="15" customHeight="1" x14ac:dyDescent="0.25">
      <c r="C363" s="129"/>
      <c r="D363" s="13"/>
      <c r="E363" s="13"/>
      <c r="F363" s="13"/>
    </row>
    <row r="364" spans="3:6" ht="15" customHeight="1" x14ac:dyDescent="0.25">
      <c r="C364" s="129"/>
      <c r="D364" s="13"/>
      <c r="E364" s="13"/>
      <c r="F364" s="13"/>
    </row>
    <row r="365" spans="3:6" ht="15" customHeight="1" x14ac:dyDescent="0.25">
      <c r="C365" s="129"/>
      <c r="D365" s="13"/>
      <c r="E365" s="13"/>
      <c r="F365" s="13"/>
    </row>
    <row r="366" spans="3:6" ht="15" customHeight="1" x14ac:dyDescent="0.25">
      <c r="C366" s="129"/>
      <c r="D366" s="13"/>
      <c r="E366" s="13"/>
      <c r="F366" s="13"/>
    </row>
    <row r="367" spans="3:6" ht="15" customHeight="1" x14ac:dyDescent="0.25">
      <c r="C367" s="129"/>
      <c r="D367" s="13"/>
      <c r="E367" s="13"/>
      <c r="F367" s="13"/>
    </row>
    <row r="368" spans="3:6" ht="15" customHeight="1" x14ac:dyDescent="0.25">
      <c r="C368" s="129"/>
      <c r="D368" s="13"/>
      <c r="E368" s="13"/>
      <c r="F368" s="13"/>
    </row>
    <row r="369" spans="3:6" ht="15" customHeight="1" x14ac:dyDescent="0.25">
      <c r="C369" s="129"/>
      <c r="D369" s="13"/>
      <c r="E369" s="13"/>
      <c r="F369" s="13"/>
    </row>
    <row r="370" spans="3:6" ht="15" customHeight="1" x14ac:dyDescent="0.25">
      <c r="C370" s="129"/>
      <c r="D370" s="13"/>
      <c r="E370" s="13"/>
      <c r="F370" s="13"/>
    </row>
    <row r="371" spans="3:6" ht="15" customHeight="1" x14ac:dyDescent="0.25">
      <c r="C371" s="129"/>
      <c r="D371" s="13"/>
      <c r="E371" s="13"/>
      <c r="F371" s="13"/>
    </row>
    <row r="372" spans="3:6" ht="15" customHeight="1" x14ac:dyDescent="0.25">
      <c r="C372" s="129"/>
      <c r="D372" s="13"/>
      <c r="E372" s="13"/>
      <c r="F372" s="13"/>
    </row>
    <row r="373" spans="3:6" ht="15" customHeight="1" x14ac:dyDescent="0.25">
      <c r="C373" s="129"/>
      <c r="D373" s="13"/>
      <c r="E373" s="13"/>
      <c r="F373" s="13"/>
    </row>
    <row r="374" spans="3:6" ht="15" customHeight="1" x14ac:dyDescent="0.25">
      <c r="C374" s="129"/>
      <c r="D374" s="13"/>
      <c r="E374" s="13"/>
      <c r="F374" s="13"/>
    </row>
    <row r="375" spans="3:6" ht="15" customHeight="1" x14ac:dyDescent="0.25">
      <c r="C375" s="129"/>
      <c r="D375" s="13"/>
      <c r="E375" s="13"/>
      <c r="F375" s="13"/>
    </row>
    <row r="376" spans="3:6" ht="15" customHeight="1" x14ac:dyDescent="0.25">
      <c r="C376" s="129"/>
      <c r="D376" s="13"/>
      <c r="E376" s="13"/>
      <c r="F376" s="13"/>
    </row>
    <row r="377" spans="3:6" ht="15" customHeight="1" x14ac:dyDescent="0.25">
      <c r="C377" s="129"/>
      <c r="D377" s="13"/>
      <c r="E377" s="13"/>
      <c r="F377" s="13"/>
    </row>
    <row r="378" spans="3:6" ht="15" customHeight="1" x14ac:dyDescent="0.25">
      <c r="C378" s="129"/>
      <c r="D378" s="13"/>
      <c r="E378" s="13"/>
      <c r="F378" s="13"/>
    </row>
    <row r="379" spans="3:6" ht="15" customHeight="1" x14ac:dyDescent="0.25">
      <c r="C379" s="129"/>
      <c r="D379" s="13"/>
      <c r="E379" s="13"/>
      <c r="F379" s="13"/>
    </row>
    <row r="380" spans="3:6" ht="15" customHeight="1" x14ac:dyDescent="0.25">
      <c r="C380" s="129"/>
      <c r="D380" s="13"/>
      <c r="E380" s="13"/>
      <c r="F380" s="13"/>
    </row>
    <row r="381" spans="3:6" ht="15" customHeight="1" x14ac:dyDescent="0.25">
      <c r="C381" s="129"/>
      <c r="D381" s="13"/>
      <c r="E381" s="13"/>
      <c r="F381" s="13"/>
    </row>
    <row r="382" spans="3:6" ht="15" customHeight="1" x14ac:dyDescent="0.25">
      <c r="C382" s="129"/>
      <c r="D382" s="13"/>
      <c r="E382" s="13"/>
      <c r="F382" s="13"/>
    </row>
    <row r="383" spans="3:6" ht="15" customHeight="1" x14ac:dyDescent="0.25">
      <c r="C383" s="129"/>
      <c r="D383" s="13"/>
      <c r="E383" s="13"/>
      <c r="F383" s="13"/>
    </row>
    <row r="384" spans="3:6" ht="15" customHeight="1" x14ac:dyDescent="0.25">
      <c r="C384" s="129"/>
      <c r="D384" s="13"/>
      <c r="E384" s="13"/>
      <c r="F384" s="13"/>
    </row>
    <row r="385" spans="3:6" ht="15" customHeight="1" x14ac:dyDescent="0.25">
      <c r="C385" s="129"/>
      <c r="D385" s="13"/>
      <c r="E385" s="13"/>
      <c r="F385" s="13"/>
    </row>
    <row r="386" spans="3:6" ht="15" customHeight="1" x14ac:dyDescent="0.25">
      <c r="C386" s="129"/>
      <c r="D386" s="13"/>
      <c r="E386" s="13"/>
      <c r="F386" s="13"/>
    </row>
    <row r="387" spans="3:6" ht="15" customHeight="1" x14ac:dyDescent="0.25">
      <c r="C387" s="129"/>
      <c r="D387" s="13"/>
      <c r="E387" s="13"/>
      <c r="F387" s="13"/>
    </row>
    <row r="388" spans="3:6" ht="15" customHeight="1" x14ac:dyDescent="0.25">
      <c r="C388" s="129"/>
      <c r="D388" s="13"/>
      <c r="E388" s="13"/>
      <c r="F388" s="13"/>
    </row>
    <row r="389" spans="3:6" ht="15" customHeight="1" x14ac:dyDescent="0.25">
      <c r="C389" s="129"/>
      <c r="D389" s="13"/>
      <c r="E389" s="13"/>
      <c r="F389" s="13"/>
    </row>
    <row r="390" spans="3:6" ht="15" customHeight="1" x14ac:dyDescent="0.25">
      <c r="C390" s="129"/>
      <c r="D390" s="13"/>
      <c r="E390" s="13"/>
      <c r="F390" s="13"/>
    </row>
    <row r="391" spans="3:6" ht="15" customHeight="1" x14ac:dyDescent="0.25">
      <c r="C391" s="129"/>
      <c r="D391" s="13"/>
      <c r="E391" s="13"/>
      <c r="F391" s="13"/>
    </row>
    <row r="392" spans="3:6" ht="15" customHeight="1" x14ac:dyDescent="0.25">
      <c r="C392" s="129"/>
      <c r="D392" s="13"/>
      <c r="E392" s="13"/>
      <c r="F392" s="13"/>
    </row>
    <row r="393" spans="3:6" ht="15" customHeight="1" x14ac:dyDescent="0.25">
      <c r="C393" s="129"/>
      <c r="D393" s="13"/>
      <c r="E393" s="13"/>
      <c r="F393" s="13"/>
    </row>
    <row r="394" spans="3:6" ht="15" customHeight="1" x14ac:dyDescent="0.25">
      <c r="C394" s="129"/>
      <c r="D394" s="13"/>
      <c r="E394" s="13"/>
      <c r="F394" s="13"/>
    </row>
    <row r="395" spans="3:6" ht="15" customHeight="1" x14ac:dyDescent="0.25">
      <c r="C395" s="129"/>
      <c r="D395" s="13"/>
      <c r="E395" s="13"/>
      <c r="F395" s="13"/>
    </row>
    <row r="396" spans="3:6" ht="15" customHeight="1" x14ac:dyDescent="0.25">
      <c r="C396" s="129"/>
      <c r="D396" s="13"/>
      <c r="E396" s="13"/>
      <c r="F396" s="13"/>
    </row>
    <row r="397" spans="3:6" ht="15" customHeight="1" x14ac:dyDescent="0.25">
      <c r="C397" s="129"/>
      <c r="D397" s="13"/>
      <c r="E397" s="13"/>
      <c r="F397" s="13"/>
    </row>
    <row r="398" spans="3:6" ht="15" customHeight="1" x14ac:dyDescent="0.25">
      <c r="C398" s="129"/>
      <c r="D398" s="13"/>
      <c r="E398" s="13"/>
      <c r="F398" s="13"/>
    </row>
    <row r="399" spans="3:6" ht="15" customHeight="1" x14ac:dyDescent="0.25">
      <c r="C399" s="129"/>
      <c r="D399" s="13"/>
      <c r="E399" s="13"/>
      <c r="F399" s="13"/>
    </row>
    <row r="400" spans="3:6" ht="15" customHeight="1" x14ac:dyDescent="0.25">
      <c r="C400" s="129"/>
      <c r="D400" s="13"/>
      <c r="E400" s="13"/>
      <c r="F400" s="13"/>
    </row>
    <row r="401" spans="3:6" ht="15" customHeight="1" x14ac:dyDescent="0.25">
      <c r="C401" s="129"/>
      <c r="D401" s="13"/>
      <c r="E401" s="13"/>
      <c r="F401" s="13"/>
    </row>
    <row r="402" spans="3:6" ht="15" customHeight="1" x14ac:dyDescent="0.25">
      <c r="C402" s="129"/>
      <c r="D402" s="13"/>
      <c r="E402" s="13"/>
      <c r="F402" s="13"/>
    </row>
    <row r="403" spans="3:6" ht="15" customHeight="1" x14ac:dyDescent="0.25">
      <c r="C403" s="129"/>
      <c r="D403" s="13"/>
      <c r="E403" s="13"/>
      <c r="F403" s="13"/>
    </row>
    <row r="404" spans="3:6" ht="15" customHeight="1" x14ac:dyDescent="0.25">
      <c r="C404" s="129"/>
      <c r="D404" s="13"/>
      <c r="E404" s="13"/>
      <c r="F404" s="13"/>
    </row>
    <row r="405" spans="3:6" ht="15" customHeight="1" x14ac:dyDescent="0.25">
      <c r="C405" s="129"/>
      <c r="D405" s="13"/>
      <c r="E405" s="13"/>
      <c r="F405" s="13"/>
    </row>
    <row r="406" spans="3:6" ht="15" customHeight="1" x14ac:dyDescent="0.25">
      <c r="C406" s="129"/>
      <c r="D406" s="13"/>
      <c r="E406" s="13"/>
      <c r="F406" s="13"/>
    </row>
    <row r="407" spans="3:6" ht="15" customHeight="1" x14ac:dyDescent="0.25">
      <c r="C407" s="129"/>
      <c r="D407" s="13"/>
      <c r="E407" s="13"/>
      <c r="F407" s="13"/>
    </row>
    <row r="408" spans="3:6" ht="15" customHeight="1" x14ac:dyDescent="0.25">
      <c r="C408" s="129"/>
      <c r="D408" s="13"/>
      <c r="E408" s="13"/>
      <c r="F408" s="13"/>
    </row>
    <row r="409" spans="3:6" ht="15" customHeight="1" x14ac:dyDescent="0.25">
      <c r="C409" s="129"/>
      <c r="D409" s="13"/>
      <c r="E409" s="13"/>
      <c r="F409" s="13"/>
    </row>
    <row r="410" spans="3:6" ht="15" customHeight="1" x14ac:dyDescent="0.25">
      <c r="C410" s="129"/>
      <c r="D410" s="13"/>
      <c r="E410" s="13"/>
      <c r="F410" s="13"/>
    </row>
    <row r="411" spans="3:6" ht="15" customHeight="1" x14ac:dyDescent="0.25">
      <c r="C411" s="129"/>
      <c r="D411" s="13"/>
      <c r="E411" s="13"/>
      <c r="F411" s="13"/>
    </row>
    <row r="412" spans="3:6" ht="15" customHeight="1" x14ac:dyDescent="0.25">
      <c r="C412" s="129"/>
      <c r="D412" s="13"/>
      <c r="E412" s="13"/>
      <c r="F412" s="13"/>
    </row>
    <row r="413" spans="3:6" ht="15" customHeight="1" x14ac:dyDescent="0.25">
      <c r="C413" s="129"/>
      <c r="D413" s="13"/>
      <c r="E413" s="13"/>
      <c r="F413" s="13"/>
    </row>
    <row r="414" spans="3:6" ht="15" customHeight="1" x14ac:dyDescent="0.25">
      <c r="C414" s="129"/>
      <c r="D414" s="13"/>
      <c r="E414" s="13"/>
      <c r="F414" s="13"/>
    </row>
    <row r="415" spans="3:6" ht="15" customHeight="1" x14ac:dyDescent="0.25">
      <c r="C415" s="129"/>
      <c r="D415" s="13"/>
      <c r="E415" s="13"/>
      <c r="F415" s="13"/>
    </row>
    <row r="416" spans="3:6" ht="15" customHeight="1" x14ac:dyDescent="0.25">
      <c r="C416" s="129"/>
      <c r="D416" s="13"/>
      <c r="E416" s="13"/>
      <c r="F416" s="13"/>
    </row>
    <row r="417" spans="3:6" ht="15" customHeight="1" x14ac:dyDescent="0.25">
      <c r="C417" s="129"/>
      <c r="D417" s="13"/>
      <c r="E417" s="13"/>
      <c r="F417" s="13"/>
    </row>
    <row r="418" spans="3:6" ht="15" customHeight="1" x14ac:dyDescent="0.25">
      <c r="C418" s="129"/>
      <c r="D418" s="13"/>
      <c r="E418" s="13"/>
      <c r="F418" s="13"/>
    </row>
    <row r="419" spans="3:6" ht="15" customHeight="1" x14ac:dyDescent="0.25">
      <c r="C419" s="129"/>
      <c r="D419" s="13"/>
      <c r="E419" s="13"/>
      <c r="F419" s="13"/>
    </row>
    <row r="420" spans="3:6" ht="15" customHeight="1" x14ac:dyDescent="0.25">
      <c r="C420" s="129"/>
      <c r="D420" s="13"/>
      <c r="E420" s="13"/>
      <c r="F420" s="13"/>
    </row>
    <row r="421" spans="3:6" ht="15" customHeight="1" x14ac:dyDescent="0.25">
      <c r="C421" s="129"/>
      <c r="D421" s="13"/>
      <c r="E421" s="13"/>
      <c r="F421" s="13"/>
    </row>
    <row r="422" spans="3:6" ht="15" customHeight="1" x14ac:dyDescent="0.25">
      <c r="C422" s="129"/>
      <c r="D422" s="13"/>
      <c r="E422" s="13"/>
      <c r="F422" s="13"/>
    </row>
    <row r="423" spans="3:6" ht="15" customHeight="1" x14ac:dyDescent="0.25">
      <c r="C423" s="129"/>
      <c r="D423" s="13"/>
      <c r="E423" s="13"/>
      <c r="F423" s="13"/>
    </row>
    <row r="424" spans="3:6" ht="15" customHeight="1" x14ac:dyDescent="0.25">
      <c r="C424" s="129"/>
      <c r="D424" s="13"/>
      <c r="E424" s="13"/>
      <c r="F424" s="13"/>
    </row>
    <row r="425" spans="3:6" ht="15" customHeight="1" x14ac:dyDescent="0.25">
      <c r="C425" s="129"/>
      <c r="D425" s="13"/>
      <c r="E425" s="13"/>
      <c r="F425" s="13"/>
    </row>
    <row r="426" spans="3:6" ht="15" customHeight="1" x14ac:dyDescent="0.25">
      <c r="C426" s="129"/>
      <c r="D426" s="13"/>
      <c r="E426" s="13"/>
      <c r="F426" s="13"/>
    </row>
    <row r="427" spans="3:6" ht="15" customHeight="1" x14ac:dyDescent="0.25">
      <c r="C427" s="129"/>
      <c r="D427" s="13"/>
      <c r="E427" s="13"/>
      <c r="F427" s="13"/>
    </row>
    <row r="428" spans="3:6" ht="15" customHeight="1" x14ac:dyDescent="0.25">
      <c r="C428" s="129"/>
      <c r="D428" s="13"/>
      <c r="E428" s="13"/>
      <c r="F428" s="13"/>
    </row>
    <row r="429" spans="3:6" ht="15" customHeight="1" x14ac:dyDescent="0.25">
      <c r="C429" s="129"/>
      <c r="D429" s="13"/>
      <c r="E429" s="13"/>
      <c r="F429" s="13"/>
    </row>
    <row r="430" spans="3:6" ht="15" customHeight="1" x14ac:dyDescent="0.25">
      <c r="C430" s="129"/>
      <c r="D430" s="13"/>
      <c r="E430" s="13"/>
      <c r="F430" s="13"/>
    </row>
    <row r="431" spans="3:6" ht="15" customHeight="1" x14ac:dyDescent="0.25">
      <c r="C431" s="129"/>
      <c r="D431" s="13"/>
      <c r="E431" s="13"/>
      <c r="F431" s="13"/>
    </row>
    <row r="432" spans="3:6" ht="15" customHeight="1" x14ac:dyDescent="0.25">
      <c r="C432" s="129"/>
      <c r="D432" s="13"/>
      <c r="E432" s="13"/>
      <c r="F432" s="13"/>
    </row>
    <row r="433" spans="3:6" ht="15" customHeight="1" x14ac:dyDescent="0.25">
      <c r="C433" s="129"/>
      <c r="D433" s="13"/>
      <c r="E433" s="13"/>
      <c r="F433" s="13"/>
    </row>
    <row r="434" spans="3:6" ht="15" customHeight="1" x14ac:dyDescent="0.25">
      <c r="C434" s="129"/>
      <c r="D434" s="13"/>
      <c r="E434" s="13"/>
      <c r="F434" s="13"/>
    </row>
    <row r="435" spans="3:6" ht="15" customHeight="1" x14ac:dyDescent="0.25">
      <c r="C435" s="129"/>
      <c r="D435" s="13"/>
      <c r="E435" s="13"/>
      <c r="F435" s="13"/>
    </row>
    <row r="436" spans="3:6" ht="15" customHeight="1" x14ac:dyDescent="0.25">
      <c r="C436" s="129"/>
      <c r="D436" s="13"/>
      <c r="E436" s="13"/>
      <c r="F436" s="13"/>
    </row>
    <row r="437" spans="3:6" ht="15" customHeight="1" x14ac:dyDescent="0.25">
      <c r="C437" s="129"/>
      <c r="D437" s="13"/>
      <c r="E437" s="13"/>
      <c r="F437" s="13"/>
    </row>
    <row r="438" spans="3:6" ht="15" customHeight="1" x14ac:dyDescent="0.25">
      <c r="C438" s="129"/>
      <c r="D438" s="13"/>
      <c r="E438" s="13"/>
      <c r="F438" s="13"/>
    </row>
    <row r="439" spans="3:6" ht="15" customHeight="1" x14ac:dyDescent="0.25">
      <c r="C439" s="129"/>
      <c r="D439" s="13"/>
      <c r="E439" s="13"/>
      <c r="F439" s="13"/>
    </row>
    <row r="440" spans="3:6" ht="15" customHeight="1" x14ac:dyDescent="0.25">
      <c r="C440" s="129"/>
      <c r="D440" s="13"/>
      <c r="E440" s="13"/>
      <c r="F440" s="13"/>
    </row>
    <row r="441" spans="3:6" ht="15" customHeight="1" x14ac:dyDescent="0.25">
      <c r="C441" s="129"/>
      <c r="D441" s="13"/>
      <c r="E441" s="13"/>
      <c r="F441" s="13"/>
    </row>
    <row r="442" spans="3:6" ht="15" customHeight="1" x14ac:dyDescent="0.25">
      <c r="C442" s="129"/>
      <c r="D442" s="13"/>
      <c r="E442" s="13"/>
      <c r="F442" s="13"/>
    </row>
    <row r="443" spans="3:6" ht="15" customHeight="1" x14ac:dyDescent="0.25">
      <c r="C443" s="129"/>
      <c r="D443" s="13"/>
      <c r="E443" s="13"/>
      <c r="F443" s="13"/>
    </row>
    <row r="444" spans="3:6" ht="15" customHeight="1" x14ac:dyDescent="0.25">
      <c r="C444" s="129"/>
      <c r="D444" s="13"/>
      <c r="E444" s="13"/>
      <c r="F444" s="13"/>
    </row>
    <row r="445" spans="3:6" ht="15" customHeight="1" x14ac:dyDescent="0.25">
      <c r="C445" s="129"/>
      <c r="D445" s="13"/>
      <c r="E445" s="13"/>
      <c r="F445" s="13"/>
    </row>
    <row r="446" spans="3:6" ht="15" customHeight="1" x14ac:dyDescent="0.25">
      <c r="C446" s="129"/>
      <c r="D446" s="13"/>
      <c r="E446" s="13"/>
      <c r="F446" s="13"/>
    </row>
    <row r="447" spans="3:6" ht="15" customHeight="1" x14ac:dyDescent="0.25">
      <c r="C447" s="129"/>
      <c r="D447" s="13"/>
      <c r="E447" s="13"/>
      <c r="F447" s="13"/>
    </row>
    <row r="448" spans="3:6" ht="15" customHeight="1" x14ac:dyDescent="0.25">
      <c r="C448" s="129"/>
      <c r="D448" s="13"/>
      <c r="E448" s="13"/>
      <c r="F448" s="13"/>
    </row>
    <row r="449" spans="3:6" ht="15" customHeight="1" x14ac:dyDescent="0.25">
      <c r="C449" s="129"/>
      <c r="D449" s="13"/>
      <c r="E449" s="13"/>
      <c r="F449" s="13"/>
    </row>
    <row r="450" spans="3:6" ht="15" customHeight="1" x14ac:dyDescent="0.25">
      <c r="C450" s="129"/>
      <c r="D450" s="13"/>
      <c r="E450" s="13"/>
      <c r="F450" s="13"/>
    </row>
    <row r="451" spans="3:6" ht="15" customHeight="1" x14ac:dyDescent="0.25">
      <c r="C451" s="129"/>
      <c r="D451" s="13"/>
      <c r="E451" s="13"/>
      <c r="F451" s="13"/>
    </row>
    <row r="452" spans="3:6" ht="15" customHeight="1" x14ac:dyDescent="0.25">
      <c r="C452" s="129"/>
      <c r="D452" s="13"/>
      <c r="E452" s="13"/>
      <c r="F452" s="13"/>
    </row>
    <row r="453" spans="3:6" ht="15" customHeight="1" x14ac:dyDescent="0.25">
      <c r="C453" s="129"/>
      <c r="D453" s="13"/>
      <c r="E453" s="13"/>
      <c r="F453" s="13"/>
    </row>
    <row r="454" spans="3:6" ht="15" customHeight="1" x14ac:dyDescent="0.25">
      <c r="C454" s="129"/>
      <c r="D454" s="13"/>
      <c r="E454" s="13"/>
      <c r="F454" s="13"/>
    </row>
    <row r="455" spans="3:6" ht="15" customHeight="1" x14ac:dyDescent="0.25">
      <c r="C455" s="129"/>
      <c r="D455" s="13"/>
      <c r="E455" s="13"/>
      <c r="F455" s="13"/>
    </row>
    <row r="456" spans="3:6" ht="15" customHeight="1" x14ac:dyDescent="0.25">
      <c r="C456" s="129"/>
      <c r="D456" s="13"/>
      <c r="E456" s="13"/>
      <c r="F456" s="13"/>
    </row>
    <row r="457" spans="3:6" ht="15" customHeight="1" x14ac:dyDescent="0.25">
      <c r="C457" s="129"/>
      <c r="D457" s="13"/>
      <c r="E457" s="13"/>
      <c r="F457" s="13"/>
    </row>
    <row r="458" spans="3:6" ht="15" customHeight="1" x14ac:dyDescent="0.25">
      <c r="C458" s="129"/>
      <c r="D458" s="13"/>
      <c r="E458" s="13"/>
      <c r="F458" s="13"/>
    </row>
    <row r="459" spans="3:6" ht="15" customHeight="1" x14ac:dyDescent="0.25">
      <c r="C459" s="129"/>
      <c r="D459" s="13"/>
      <c r="E459" s="13"/>
      <c r="F459" s="13"/>
    </row>
    <row r="460" spans="3:6" ht="15" customHeight="1" x14ac:dyDescent="0.25">
      <c r="C460" s="129"/>
      <c r="D460" s="13"/>
      <c r="E460" s="13"/>
      <c r="F460" s="13"/>
    </row>
    <row r="461" spans="3:6" ht="15" customHeight="1" x14ac:dyDescent="0.25">
      <c r="C461" s="129"/>
      <c r="D461" s="13"/>
      <c r="E461" s="13"/>
      <c r="F461" s="13"/>
    </row>
    <row r="462" spans="3:6" ht="15" customHeight="1" x14ac:dyDescent="0.25">
      <c r="C462" s="129"/>
      <c r="D462" s="13"/>
      <c r="E462" s="13"/>
      <c r="F462" s="13"/>
    </row>
    <row r="463" spans="3:6" ht="15" customHeight="1" x14ac:dyDescent="0.25">
      <c r="C463" s="129"/>
      <c r="D463" s="13"/>
      <c r="E463" s="13"/>
      <c r="F463" s="13"/>
    </row>
    <row r="464" spans="3:6" ht="15" customHeight="1" x14ac:dyDescent="0.25">
      <c r="C464" s="129"/>
      <c r="D464" s="13"/>
      <c r="E464" s="13"/>
      <c r="F464" s="13"/>
    </row>
    <row r="465" spans="3:6" ht="15" customHeight="1" x14ac:dyDescent="0.25">
      <c r="C465" s="129"/>
      <c r="D465" s="13"/>
      <c r="E465" s="13"/>
      <c r="F465" s="13"/>
    </row>
    <row r="466" spans="3:6" ht="15" customHeight="1" x14ac:dyDescent="0.25">
      <c r="C466" s="129"/>
      <c r="D466" s="13"/>
      <c r="E466" s="13"/>
      <c r="F466" s="13"/>
    </row>
    <row r="467" spans="3:6" ht="15" customHeight="1" x14ac:dyDescent="0.25">
      <c r="C467" s="129"/>
      <c r="D467" s="13"/>
      <c r="E467" s="13"/>
      <c r="F467" s="13"/>
    </row>
    <row r="468" spans="3:6" ht="15" customHeight="1" x14ac:dyDescent="0.25">
      <c r="C468" s="129"/>
      <c r="D468" s="13"/>
      <c r="E468" s="13"/>
      <c r="F468" s="13"/>
    </row>
    <row r="469" spans="3:6" ht="15" customHeight="1" x14ac:dyDescent="0.25">
      <c r="C469" s="129"/>
      <c r="D469" s="13"/>
      <c r="E469" s="13"/>
      <c r="F469" s="13"/>
    </row>
    <row r="470" spans="3:6" ht="15" customHeight="1" x14ac:dyDescent="0.25">
      <c r="C470" s="129"/>
      <c r="D470" s="13"/>
      <c r="E470" s="13"/>
      <c r="F470" s="13"/>
    </row>
    <row r="471" spans="3:6" ht="15" customHeight="1" x14ac:dyDescent="0.25">
      <c r="C471" s="129"/>
      <c r="D471" s="13"/>
      <c r="E471" s="13"/>
      <c r="F471" s="13"/>
    </row>
    <row r="472" spans="3:6" ht="15" customHeight="1" x14ac:dyDescent="0.25">
      <c r="C472" s="129"/>
      <c r="D472" s="13"/>
      <c r="E472" s="13"/>
      <c r="F472" s="13"/>
    </row>
    <row r="473" spans="3:6" ht="15" customHeight="1" x14ac:dyDescent="0.25">
      <c r="C473" s="129"/>
      <c r="D473" s="13"/>
      <c r="E473" s="13"/>
      <c r="F473" s="13"/>
    </row>
    <row r="474" spans="3:6" ht="15" customHeight="1" x14ac:dyDescent="0.25">
      <c r="C474" s="129"/>
      <c r="D474" s="13"/>
      <c r="E474" s="13"/>
      <c r="F474" s="13"/>
    </row>
    <row r="475" spans="3:6" ht="15" customHeight="1" x14ac:dyDescent="0.25">
      <c r="C475" s="129"/>
      <c r="D475" s="13"/>
      <c r="E475" s="13"/>
      <c r="F475" s="13"/>
    </row>
    <row r="476" spans="3:6" ht="15" customHeight="1" x14ac:dyDescent="0.25">
      <c r="C476" s="129"/>
      <c r="D476" s="13"/>
      <c r="E476" s="13"/>
      <c r="F476" s="13"/>
    </row>
    <row r="477" spans="3:6" ht="15" customHeight="1" x14ac:dyDescent="0.25">
      <c r="C477" s="129"/>
      <c r="D477" s="13"/>
      <c r="E477" s="13"/>
      <c r="F477" s="13"/>
    </row>
    <row r="478" spans="3:6" ht="15" customHeight="1" x14ac:dyDescent="0.25">
      <c r="C478" s="129"/>
      <c r="D478" s="13"/>
      <c r="E478" s="13"/>
      <c r="F478" s="13"/>
    </row>
    <row r="479" spans="3:6" ht="15" customHeight="1" x14ac:dyDescent="0.25">
      <c r="C479" s="129"/>
      <c r="D479" s="13"/>
      <c r="E479" s="13"/>
      <c r="F479" s="13"/>
    </row>
    <row r="480" spans="3:6" ht="15" customHeight="1" x14ac:dyDescent="0.25">
      <c r="C480" s="129"/>
      <c r="D480" s="13"/>
      <c r="E480" s="13"/>
      <c r="F480" s="13"/>
    </row>
    <row r="481" spans="3:6" ht="15" customHeight="1" x14ac:dyDescent="0.25">
      <c r="C481" s="129"/>
      <c r="D481" s="13"/>
      <c r="E481" s="13"/>
      <c r="F481" s="13"/>
    </row>
    <row r="482" spans="3:6" ht="15" customHeight="1" x14ac:dyDescent="0.25">
      <c r="C482" s="129"/>
      <c r="D482" s="13"/>
      <c r="E482" s="13"/>
      <c r="F482" s="13"/>
    </row>
    <row r="483" spans="3:6" ht="15" customHeight="1" x14ac:dyDescent="0.25">
      <c r="C483" s="129"/>
      <c r="D483" s="13"/>
      <c r="E483" s="13"/>
      <c r="F483" s="13"/>
    </row>
    <row r="484" spans="3:6" ht="15" customHeight="1" x14ac:dyDescent="0.25">
      <c r="C484" s="129"/>
      <c r="D484" s="13"/>
      <c r="E484" s="13"/>
      <c r="F484" s="13"/>
    </row>
    <row r="485" spans="3:6" ht="15" customHeight="1" x14ac:dyDescent="0.25">
      <c r="C485" s="129"/>
      <c r="D485" s="13"/>
      <c r="E485" s="13"/>
      <c r="F485" s="13"/>
    </row>
    <row r="486" spans="3:6" ht="15" customHeight="1" x14ac:dyDescent="0.25">
      <c r="C486" s="129"/>
      <c r="D486" s="13"/>
      <c r="E486" s="13"/>
      <c r="F486" s="13"/>
    </row>
    <row r="487" spans="3:6" ht="15" customHeight="1" x14ac:dyDescent="0.25">
      <c r="C487" s="129"/>
      <c r="D487" s="13"/>
      <c r="E487" s="13"/>
      <c r="F487" s="13"/>
    </row>
    <row r="488" spans="3:6" ht="15" customHeight="1" x14ac:dyDescent="0.25">
      <c r="C488" s="129"/>
      <c r="D488" s="13"/>
      <c r="E488" s="13"/>
      <c r="F488" s="13"/>
    </row>
    <row r="489" spans="3:6" ht="15" customHeight="1" x14ac:dyDescent="0.25">
      <c r="C489" s="129"/>
      <c r="D489" s="13"/>
      <c r="E489" s="13"/>
      <c r="F489" s="13"/>
    </row>
    <row r="490" spans="3:6" ht="15" customHeight="1" x14ac:dyDescent="0.25">
      <c r="C490" s="129"/>
      <c r="D490" s="13"/>
      <c r="E490" s="13"/>
      <c r="F490" s="13"/>
    </row>
    <row r="491" spans="3:6" ht="15" customHeight="1" x14ac:dyDescent="0.25">
      <c r="C491" s="129"/>
      <c r="D491" s="13"/>
      <c r="E491" s="13"/>
      <c r="F491" s="13"/>
    </row>
    <row r="492" spans="3:6" ht="15" customHeight="1" x14ac:dyDescent="0.25">
      <c r="C492" s="129"/>
      <c r="D492" s="13"/>
      <c r="E492" s="13"/>
      <c r="F492" s="13"/>
    </row>
    <row r="493" spans="3:6" ht="15" customHeight="1" x14ac:dyDescent="0.25">
      <c r="C493" s="129"/>
      <c r="D493" s="13"/>
      <c r="E493" s="13"/>
      <c r="F493" s="13"/>
    </row>
    <row r="494" spans="3:6" ht="15" customHeight="1" x14ac:dyDescent="0.25">
      <c r="C494" s="129"/>
      <c r="D494" s="13"/>
      <c r="E494" s="13"/>
      <c r="F494" s="13"/>
    </row>
    <row r="495" spans="3:6" ht="15" customHeight="1" x14ac:dyDescent="0.25">
      <c r="C495" s="129"/>
      <c r="D495" s="13"/>
      <c r="E495" s="13"/>
      <c r="F495" s="13"/>
    </row>
    <row r="496" spans="3:6" ht="15" customHeight="1" x14ac:dyDescent="0.25">
      <c r="C496" s="129"/>
      <c r="D496" s="13"/>
      <c r="E496" s="13"/>
      <c r="F496" s="13"/>
    </row>
    <row r="497" spans="3:6" ht="15" customHeight="1" x14ac:dyDescent="0.25">
      <c r="C497" s="129"/>
      <c r="D497" s="13"/>
      <c r="E497" s="13"/>
      <c r="F497" s="13"/>
    </row>
    <row r="498" spans="3:6" ht="15" customHeight="1" x14ac:dyDescent="0.25">
      <c r="C498" s="129"/>
      <c r="D498" s="13"/>
      <c r="E498" s="13"/>
      <c r="F498" s="13"/>
    </row>
    <row r="499" spans="3:6" ht="15" customHeight="1" x14ac:dyDescent="0.25">
      <c r="C499" s="129"/>
      <c r="D499" s="13"/>
      <c r="E499" s="13"/>
      <c r="F499" s="13"/>
    </row>
    <row r="500" spans="3:6" ht="15" customHeight="1" x14ac:dyDescent="0.25">
      <c r="C500" s="129"/>
      <c r="D500" s="13"/>
      <c r="E500" s="13"/>
      <c r="F500" s="13"/>
    </row>
    <row r="501" spans="3:6" ht="15" customHeight="1" x14ac:dyDescent="0.25">
      <c r="C501" s="129"/>
      <c r="D501" s="13"/>
      <c r="E501" s="13"/>
      <c r="F501" s="13"/>
    </row>
    <row r="502" spans="3:6" ht="15" customHeight="1" x14ac:dyDescent="0.25">
      <c r="C502" s="129"/>
      <c r="D502" s="13"/>
      <c r="E502" s="13"/>
      <c r="F502" s="13"/>
    </row>
    <row r="503" spans="3:6" ht="15" customHeight="1" x14ac:dyDescent="0.25">
      <c r="C503" s="129"/>
      <c r="D503" s="13"/>
      <c r="E503" s="13"/>
      <c r="F503" s="13"/>
    </row>
    <row r="504" spans="3:6" ht="15" customHeight="1" x14ac:dyDescent="0.25">
      <c r="C504" s="129"/>
      <c r="D504" s="13"/>
      <c r="E504" s="13"/>
      <c r="F504" s="13"/>
    </row>
    <row r="505" spans="3:6" ht="15" customHeight="1" x14ac:dyDescent="0.25">
      <c r="C505" s="129"/>
      <c r="D505" s="13"/>
      <c r="E505" s="13"/>
      <c r="F505" s="13"/>
    </row>
    <row r="506" spans="3:6" ht="15" customHeight="1" x14ac:dyDescent="0.25">
      <c r="C506" s="129"/>
      <c r="D506" s="13"/>
      <c r="E506" s="13"/>
      <c r="F506" s="13"/>
    </row>
    <row r="507" spans="3:6" ht="15" customHeight="1" x14ac:dyDescent="0.25">
      <c r="C507" s="129"/>
      <c r="D507" s="13"/>
      <c r="E507" s="13"/>
      <c r="F507" s="13"/>
    </row>
    <row r="508" spans="3:6" ht="15" customHeight="1" x14ac:dyDescent="0.25">
      <c r="C508" s="129"/>
      <c r="D508" s="13"/>
      <c r="E508" s="13"/>
      <c r="F508" s="13"/>
    </row>
    <row r="509" spans="3:6" ht="15" customHeight="1" x14ac:dyDescent="0.25">
      <c r="C509" s="129"/>
      <c r="D509" s="13"/>
      <c r="E509" s="13"/>
      <c r="F509" s="13"/>
    </row>
    <row r="510" spans="3:6" ht="15" customHeight="1" x14ac:dyDescent="0.25">
      <c r="C510" s="129"/>
      <c r="D510" s="13"/>
      <c r="E510" s="13"/>
      <c r="F510" s="13"/>
    </row>
    <row r="511" spans="3:6" ht="15" customHeight="1" x14ac:dyDescent="0.25">
      <c r="C511" s="129"/>
      <c r="D511" s="13"/>
      <c r="E511" s="13"/>
      <c r="F511" s="13"/>
    </row>
    <row r="512" spans="3:6" ht="15" customHeight="1" x14ac:dyDescent="0.25">
      <c r="C512" s="129"/>
      <c r="D512" s="13"/>
      <c r="E512" s="13"/>
      <c r="F512" s="13"/>
    </row>
    <row r="513" spans="3:6" ht="15" customHeight="1" x14ac:dyDescent="0.25">
      <c r="C513" s="129"/>
      <c r="D513" s="13"/>
      <c r="E513" s="13"/>
      <c r="F513" s="13"/>
    </row>
    <row r="514" spans="3:6" ht="15" customHeight="1" x14ac:dyDescent="0.25">
      <c r="C514" s="129"/>
      <c r="D514" s="13"/>
      <c r="E514" s="13"/>
      <c r="F514" s="13"/>
    </row>
    <row r="515" spans="3:6" ht="15" customHeight="1" x14ac:dyDescent="0.25">
      <c r="C515" s="129"/>
      <c r="D515" s="13"/>
      <c r="E515" s="13"/>
      <c r="F515" s="13"/>
    </row>
    <row r="516" spans="3:6" ht="15" customHeight="1" x14ac:dyDescent="0.25">
      <c r="C516" s="129"/>
      <c r="D516" s="13"/>
      <c r="E516" s="13"/>
      <c r="F516" s="13"/>
    </row>
    <row r="517" spans="3:6" ht="15" customHeight="1" x14ac:dyDescent="0.25">
      <c r="C517" s="129"/>
      <c r="D517" s="13"/>
      <c r="E517" s="13"/>
      <c r="F517" s="13"/>
    </row>
    <row r="518" spans="3:6" ht="15" customHeight="1" x14ac:dyDescent="0.25">
      <c r="C518" s="129"/>
      <c r="D518" s="13"/>
      <c r="E518" s="13"/>
      <c r="F518" s="13"/>
    </row>
    <row r="519" spans="3:6" ht="15" customHeight="1" x14ac:dyDescent="0.25">
      <c r="C519" s="129"/>
      <c r="D519" s="13"/>
      <c r="E519" s="13"/>
      <c r="F519" s="13"/>
    </row>
    <row r="520" spans="3:6" ht="15" customHeight="1" x14ac:dyDescent="0.25">
      <c r="C520" s="129"/>
      <c r="D520" s="13"/>
      <c r="E520" s="13"/>
      <c r="F520" s="13"/>
    </row>
    <row r="521" spans="3:6" ht="15" customHeight="1" x14ac:dyDescent="0.25">
      <c r="C521" s="129"/>
      <c r="D521" s="13"/>
      <c r="E521" s="13"/>
      <c r="F521" s="13"/>
    </row>
    <row r="522" spans="3:6" ht="15" customHeight="1" x14ac:dyDescent="0.25">
      <c r="C522" s="129"/>
      <c r="D522" s="13"/>
      <c r="E522" s="13"/>
      <c r="F522" s="13"/>
    </row>
    <row r="523" spans="3:6" ht="15" customHeight="1" x14ac:dyDescent="0.25">
      <c r="C523" s="129"/>
      <c r="D523" s="13"/>
      <c r="E523" s="13"/>
      <c r="F523" s="13"/>
    </row>
    <row r="524" spans="3:6" ht="15" customHeight="1" x14ac:dyDescent="0.25">
      <c r="C524" s="129"/>
      <c r="D524" s="13"/>
      <c r="E524" s="13"/>
      <c r="F524" s="13"/>
    </row>
    <row r="525" spans="3:6" ht="15" customHeight="1" x14ac:dyDescent="0.25">
      <c r="C525" s="129"/>
      <c r="D525" s="13"/>
      <c r="E525" s="13"/>
      <c r="F525" s="13"/>
    </row>
    <row r="526" spans="3:6" ht="15" customHeight="1" x14ac:dyDescent="0.25">
      <c r="C526" s="129"/>
      <c r="D526" s="13"/>
      <c r="E526" s="13"/>
      <c r="F526" s="13"/>
    </row>
    <row r="527" spans="3:6" ht="15" customHeight="1" x14ac:dyDescent="0.25">
      <c r="C527" s="129"/>
      <c r="D527" s="13"/>
      <c r="E527" s="13"/>
      <c r="F527" s="13"/>
    </row>
    <row r="528" spans="3:6" ht="15" customHeight="1" x14ac:dyDescent="0.25">
      <c r="C528" s="129"/>
      <c r="D528" s="13"/>
      <c r="E528" s="13"/>
      <c r="F528" s="13"/>
    </row>
    <row r="529" spans="3:6" ht="15" customHeight="1" x14ac:dyDescent="0.25">
      <c r="C529" s="129"/>
      <c r="D529" s="13"/>
      <c r="E529" s="13"/>
      <c r="F529" s="13"/>
    </row>
    <row r="530" spans="3:6" ht="15" customHeight="1" x14ac:dyDescent="0.25">
      <c r="C530" s="129"/>
      <c r="D530" s="13"/>
      <c r="E530" s="13"/>
      <c r="F530" s="13"/>
    </row>
    <row r="531" spans="3:6" ht="15" customHeight="1" x14ac:dyDescent="0.25">
      <c r="C531" s="129"/>
      <c r="D531" s="13"/>
      <c r="E531" s="13"/>
      <c r="F531" s="13"/>
    </row>
    <row r="532" spans="3:6" ht="15" customHeight="1" x14ac:dyDescent="0.25">
      <c r="C532" s="129"/>
      <c r="D532" s="13"/>
      <c r="E532" s="13"/>
      <c r="F532" s="13"/>
    </row>
    <row r="533" spans="3:6" ht="15" customHeight="1" x14ac:dyDescent="0.25">
      <c r="C533" s="129"/>
      <c r="D533" s="13"/>
      <c r="E533" s="13"/>
      <c r="F533" s="13"/>
    </row>
    <row r="534" spans="3:6" ht="15" customHeight="1" x14ac:dyDescent="0.25">
      <c r="C534" s="129"/>
      <c r="D534" s="13"/>
      <c r="E534" s="13"/>
      <c r="F534" s="13"/>
    </row>
    <row r="535" spans="3:6" ht="15" customHeight="1" x14ac:dyDescent="0.25">
      <c r="C535" s="129"/>
      <c r="D535" s="13"/>
      <c r="E535" s="13"/>
      <c r="F535" s="13"/>
    </row>
    <row r="536" spans="3:6" ht="15" customHeight="1" x14ac:dyDescent="0.25">
      <c r="C536" s="129"/>
      <c r="D536" s="13"/>
      <c r="E536" s="13"/>
      <c r="F536" s="13"/>
    </row>
    <row r="537" spans="3:6" ht="15" customHeight="1" x14ac:dyDescent="0.25">
      <c r="C537" s="129"/>
      <c r="D537" s="13"/>
      <c r="E537" s="13"/>
      <c r="F537" s="13"/>
    </row>
    <row r="538" spans="3:6" ht="15" customHeight="1" x14ac:dyDescent="0.25">
      <c r="C538" s="129"/>
      <c r="D538" s="13"/>
      <c r="E538" s="13"/>
      <c r="F538" s="13"/>
    </row>
    <row r="539" spans="3:6" ht="15" customHeight="1" x14ac:dyDescent="0.25">
      <c r="C539" s="129"/>
      <c r="D539" s="13"/>
      <c r="E539" s="13"/>
      <c r="F539" s="13"/>
    </row>
    <row r="540" spans="3:6" ht="15" customHeight="1" x14ac:dyDescent="0.25">
      <c r="C540" s="129"/>
      <c r="D540" s="13"/>
      <c r="E540" s="13"/>
      <c r="F540" s="13"/>
    </row>
    <row r="541" spans="3:6" ht="15" customHeight="1" x14ac:dyDescent="0.25">
      <c r="C541" s="129"/>
      <c r="D541" s="13"/>
      <c r="E541" s="13"/>
      <c r="F541" s="13"/>
    </row>
    <row r="542" spans="3:6" ht="15" customHeight="1" x14ac:dyDescent="0.25">
      <c r="C542" s="129"/>
      <c r="D542" s="13"/>
      <c r="E542" s="13"/>
      <c r="F542" s="13"/>
    </row>
    <row r="543" spans="3:6" ht="15" customHeight="1" x14ac:dyDescent="0.25">
      <c r="C543" s="129"/>
      <c r="D543" s="13"/>
      <c r="E543" s="13"/>
      <c r="F543" s="13"/>
    </row>
    <row r="544" spans="3:6" ht="15" customHeight="1" x14ac:dyDescent="0.25">
      <c r="C544" s="129"/>
      <c r="D544" s="13"/>
      <c r="E544" s="13"/>
      <c r="F544" s="13"/>
    </row>
    <row r="545" spans="3:6" ht="15" customHeight="1" x14ac:dyDescent="0.25">
      <c r="C545" s="129"/>
      <c r="D545" s="13"/>
      <c r="E545" s="13"/>
      <c r="F545" s="13"/>
    </row>
    <row r="546" spans="3:6" ht="15" customHeight="1" x14ac:dyDescent="0.25">
      <c r="C546" s="129"/>
      <c r="D546" s="13"/>
      <c r="E546" s="13"/>
      <c r="F546" s="13"/>
    </row>
    <row r="547" spans="3:6" ht="15" customHeight="1" x14ac:dyDescent="0.25">
      <c r="C547" s="129"/>
      <c r="D547" s="13"/>
      <c r="E547" s="13"/>
      <c r="F547" s="13"/>
    </row>
    <row r="548" spans="3:6" ht="15" customHeight="1" x14ac:dyDescent="0.25">
      <c r="C548" s="129"/>
      <c r="D548" s="13"/>
      <c r="E548" s="13"/>
      <c r="F548" s="13"/>
    </row>
    <row r="549" spans="3:6" ht="15" customHeight="1" x14ac:dyDescent="0.25">
      <c r="C549" s="129"/>
      <c r="D549" s="13"/>
      <c r="E549" s="13"/>
      <c r="F549" s="13"/>
    </row>
    <row r="550" spans="3:6" ht="15" customHeight="1" x14ac:dyDescent="0.25">
      <c r="C550" s="129"/>
      <c r="D550" s="13"/>
      <c r="E550" s="13"/>
      <c r="F550" s="13"/>
    </row>
    <row r="551" spans="3:6" ht="15" customHeight="1" x14ac:dyDescent="0.25">
      <c r="C551" s="129"/>
      <c r="D551" s="13"/>
      <c r="E551" s="13"/>
      <c r="F551" s="13"/>
    </row>
    <row r="552" spans="3:6" ht="15" customHeight="1" x14ac:dyDescent="0.25">
      <c r="C552" s="129"/>
      <c r="D552" s="13"/>
      <c r="E552" s="13"/>
      <c r="F552" s="13"/>
    </row>
    <row r="553" spans="3:6" ht="15" customHeight="1" x14ac:dyDescent="0.25">
      <c r="C553" s="129"/>
      <c r="D553" s="13"/>
      <c r="E553" s="13"/>
      <c r="F553" s="13"/>
    </row>
    <row r="554" spans="3:6" ht="15" customHeight="1" x14ac:dyDescent="0.25">
      <c r="C554" s="129"/>
      <c r="D554" s="13"/>
      <c r="E554" s="13"/>
      <c r="F554" s="13"/>
    </row>
    <row r="555" spans="3:6" ht="15" customHeight="1" x14ac:dyDescent="0.25">
      <c r="C555" s="129"/>
      <c r="D555" s="13"/>
      <c r="E555" s="13"/>
      <c r="F555" s="13"/>
    </row>
    <row r="556" spans="3:6" ht="15" customHeight="1" x14ac:dyDescent="0.25">
      <c r="C556" s="129"/>
      <c r="D556" s="13"/>
      <c r="E556" s="13"/>
      <c r="F556" s="13"/>
    </row>
    <row r="557" spans="3:6" ht="15" customHeight="1" x14ac:dyDescent="0.25">
      <c r="C557" s="129"/>
      <c r="D557" s="13"/>
      <c r="E557" s="13"/>
      <c r="F557" s="13"/>
    </row>
    <row r="558" spans="3:6" ht="15" customHeight="1" x14ac:dyDescent="0.25">
      <c r="C558" s="129"/>
      <c r="D558" s="13"/>
      <c r="E558" s="13"/>
      <c r="F558" s="13"/>
    </row>
    <row r="559" spans="3:6" ht="15" customHeight="1" x14ac:dyDescent="0.25">
      <c r="C559" s="129"/>
      <c r="D559" s="13"/>
      <c r="E559" s="13"/>
      <c r="F559" s="13"/>
    </row>
    <row r="560" spans="3:6" ht="15" customHeight="1" x14ac:dyDescent="0.25">
      <c r="C560" s="129"/>
      <c r="D560" s="13"/>
      <c r="E560" s="13"/>
      <c r="F560" s="13"/>
    </row>
    <row r="561" spans="3:6" ht="15" customHeight="1" x14ac:dyDescent="0.25">
      <c r="C561" s="129"/>
      <c r="D561" s="13"/>
      <c r="E561" s="13"/>
      <c r="F561" s="13"/>
    </row>
    <row r="562" spans="3:6" ht="15" customHeight="1" x14ac:dyDescent="0.25">
      <c r="C562" s="129"/>
      <c r="D562" s="13"/>
      <c r="E562" s="13"/>
      <c r="F562" s="13"/>
    </row>
    <row r="563" spans="3:6" ht="15" customHeight="1" x14ac:dyDescent="0.25">
      <c r="C563" s="129"/>
      <c r="D563" s="13"/>
      <c r="E563" s="13"/>
      <c r="F563" s="13"/>
    </row>
    <row r="564" spans="3:6" ht="15" customHeight="1" x14ac:dyDescent="0.25">
      <c r="C564" s="129"/>
      <c r="D564" s="13"/>
      <c r="E564" s="13"/>
      <c r="F564" s="13"/>
    </row>
    <row r="565" spans="3:6" ht="15" customHeight="1" x14ac:dyDescent="0.25">
      <c r="C565" s="129"/>
      <c r="D565" s="13"/>
      <c r="E565" s="13"/>
      <c r="F565" s="13"/>
    </row>
    <row r="566" spans="3:6" ht="15" customHeight="1" x14ac:dyDescent="0.25">
      <c r="C566" s="129"/>
      <c r="D566" s="13"/>
      <c r="E566" s="13"/>
      <c r="F566" s="13"/>
    </row>
    <row r="567" spans="3:6" ht="15" customHeight="1" x14ac:dyDescent="0.25">
      <c r="C567" s="129"/>
      <c r="D567" s="13"/>
      <c r="E567" s="13"/>
      <c r="F567" s="13"/>
    </row>
    <row r="568" spans="3:6" ht="15" customHeight="1" x14ac:dyDescent="0.25">
      <c r="C568" s="129"/>
      <c r="D568" s="13"/>
      <c r="E568" s="13"/>
      <c r="F568" s="13"/>
    </row>
    <row r="569" spans="3:6" ht="15" customHeight="1" x14ac:dyDescent="0.25">
      <c r="C569" s="129"/>
      <c r="D569" s="13"/>
      <c r="E569" s="13"/>
      <c r="F569" s="13"/>
    </row>
    <row r="570" spans="3:6" ht="15" customHeight="1" x14ac:dyDescent="0.25">
      <c r="C570" s="129"/>
      <c r="D570" s="13"/>
      <c r="E570" s="13"/>
      <c r="F570" s="13"/>
    </row>
    <row r="571" spans="3:6" ht="15" customHeight="1" x14ac:dyDescent="0.25">
      <c r="C571" s="129"/>
      <c r="D571" s="13"/>
      <c r="E571" s="13"/>
      <c r="F571" s="13"/>
    </row>
    <row r="572" spans="3:6" ht="15" customHeight="1" x14ac:dyDescent="0.25">
      <c r="C572" s="129"/>
      <c r="D572" s="13"/>
      <c r="E572" s="13"/>
      <c r="F572" s="13"/>
    </row>
    <row r="573" spans="3:6" ht="15" customHeight="1" x14ac:dyDescent="0.25">
      <c r="C573" s="129"/>
      <c r="D573" s="13"/>
      <c r="E573" s="13"/>
      <c r="F573" s="13"/>
    </row>
    <row r="574" spans="3:6" ht="15" customHeight="1" x14ac:dyDescent="0.25">
      <c r="C574" s="129"/>
      <c r="D574" s="13"/>
      <c r="E574" s="13"/>
      <c r="F574" s="13"/>
    </row>
    <row r="575" spans="3:6" ht="15" customHeight="1" x14ac:dyDescent="0.25">
      <c r="C575" s="129"/>
      <c r="D575" s="13"/>
      <c r="E575" s="13"/>
      <c r="F575" s="13"/>
    </row>
    <row r="576" spans="3:6" ht="15" customHeight="1" x14ac:dyDescent="0.25">
      <c r="C576" s="129"/>
      <c r="D576" s="13"/>
      <c r="E576" s="13"/>
      <c r="F576" s="13"/>
    </row>
    <row r="577" spans="3:6" ht="15" customHeight="1" x14ac:dyDescent="0.25">
      <c r="C577" s="129"/>
      <c r="D577" s="13"/>
      <c r="E577" s="13"/>
      <c r="F577" s="13"/>
    </row>
    <row r="578" spans="3:6" ht="15" customHeight="1" x14ac:dyDescent="0.25">
      <c r="C578" s="129"/>
      <c r="D578" s="13"/>
      <c r="E578" s="13"/>
      <c r="F578" s="13"/>
    </row>
    <row r="579" spans="3:6" ht="15" customHeight="1" x14ac:dyDescent="0.25">
      <c r="C579" s="129"/>
      <c r="D579" s="13"/>
      <c r="E579" s="13"/>
      <c r="F579" s="13"/>
    </row>
    <row r="580" spans="3:6" ht="15" customHeight="1" x14ac:dyDescent="0.25">
      <c r="C580" s="129"/>
      <c r="D580" s="13"/>
      <c r="E580" s="13"/>
      <c r="F580" s="13"/>
    </row>
    <row r="581" spans="3:6" ht="15" customHeight="1" x14ac:dyDescent="0.25">
      <c r="C581" s="129"/>
      <c r="D581" s="13"/>
      <c r="E581" s="13"/>
      <c r="F581" s="13"/>
    </row>
    <row r="582" spans="3:6" ht="15" customHeight="1" x14ac:dyDescent="0.25">
      <c r="C582" s="129"/>
      <c r="D582" s="13"/>
      <c r="E582" s="13"/>
      <c r="F582" s="13"/>
    </row>
    <row r="583" spans="3:6" ht="15" customHeight="1" x14ac:dyDescent="0.25">
      <c r="C583" s="129"/>
      <c r="D583" s="13"/>
      <c r="E583" s="13"/>
      <c r="F583" s="13"/>
    </row>
    <row r="584" spans="3:6" ht="15" customHeight="1" x14ac:dyDescent="0.25">
      <c r="C584" s="129"/>
      <c r="D584" s="13"/>
      <c r="E584" s="13"/>
      <c r="F584" s="13"/>
    </row>
    <row r="585" spans="3:6" ht="15" customHeight="1" x14ac:dyDescent="0.25">
      <c r="C585" s="129"/>
      <c r="D585" s="13"/>
      <c r="E585" s="13"/>
      <c r="F585" s="13"/>
    </row>
    <row r="586" spans="3:6" ht="15" customHeight="1" x14ac:dyDescent="0.25">
      <c r="C586" s="129"/>
      <c r="D586" s="13"/>
      <c r="E586" s="13"/>
      <c r="F586" s="13"/>
    </row>
    <row r="587" spans="3:6" ht="15" customHeight="1" x14ac:dyDescent="0.25">
      <c r="C587" s="129"/>
      <c r="D587" s="13"/>
      <c r="E587" s="13"/>
      <c r="F587" s="13"/>
    </row>
    <row r="588" spans="3:6" ht="15" customHeight="1" x14ac:dyDescent="0.25">
      <c r="C588" s="129"/>
      <c r="D588" s="13"/>
      <c r="E588" s="13"/>
      <c r="F588" s="13"/>
    </row>
    <row r="589" spans="3:6" ht="15" customHeight="1" x14ac:dyDescent="0.25">
      <c r="C589" s="129"/>
      <c r="D589" s="13"/>
      <c r="E589" s="13"/>
      <c r="F589" s="13"/>
    </row>
    <row r="590" spans="3:6" ht="15" customHeight="1" x14ac:dyDescent="0.25">
      <c r="C590" s="129"/>
      <c r="D590" s="13"/>
      <c r="E590" s="13"/>
      <c r="F590" s="13"/>
    </row>
    <row r="591" spans="3:6" ht="15" customHeight="1" x14ac:dyDescent="0.25">
      <c r="C591" s="129"/>
      <c r="D591" s="13"/>
      <c r="E591" s="13"/>
      <c r="F591" s="13"/>
    </row>
    <row r="592" spans="3:6" ht="15" customHeight="1" x14ac:dyDescent="0.25">
      <c r="C592" s="129"/>
      <c r="D592" s="13"/>
      <c r="E592" s="13"/>
      <c r="F592" s="13"/>
    </row>
    <row r="593" spans="3:6" ht="15" customHeight="1" x14ac:dyDescent="0.25">
      <c r="C593" s="129"/>
      <c r="D593" s="13"/>
      <c r="E593" s="13"/>
      <c r="F593" s="13"/>
    </row>
    <row r="594" spans="3:6" ht="15" customHeight="1" x14ac:dyDescent="0.25">
      <c r="C594" s="129"/>
      <c r="D594" s="13"/>
      <c r="E594" s="13"/>
      <c r="F594" s="13"/>
    </row>
    <row r="595" spans="3:6" ht="15" customHeight="1" x14ac:dyDescent="0.25">
      <c r="C595" s="129"/>
      <c r="D595" s="13"/>
      <c r="E595" s="13"/>
      <c r="F595" s="13"/>
    </row>
    <row r="596" spans="3:6" ht="15" customHeight="1" x14ac:dyDescent="0.25">
      <c r="C596" s="129"/>
      <c r="D596" s="13"/>
      <c r="E596" s="13"/>
      <c r="F596" s="13"/>
    </row>
    <row r="597" spans="3:6" ht="15" customHeight="1" x14ac:dyDescent="0.25">
      <c r="C597" s="129"/>
      <c r="D597" s="13"/>
      <c r="E597" s="13"/>
      <c r="F597" s="13"/>
    </row>
    <row r="598" spans="3:6" ht="15" customHeight="1" x14ac:dyDescent="0.25">
      <c r="C598" s="129"/>
      <c r="D598" s="13"/>
      <c r="E598" s="13"/>
      <c r="F598" s="13"/>
    </row>
    <row r="599" spans="3:6" ht="15" customHeight="1" x14ac:dyDescent="0.25">
      <c r="C599" s="129"/>
      <c r="D599" s="13"/>
      <c r="E599" s="13"/>
      <c r="F599" s="13"/>
    </row>
    <row r="600" spans="3:6" ht="15" customHeight="1" x14ac:dyDescent="0.25">
      <c r="C600" s="129"/>
      <c r="D600" s="13"/>
      <c r="E600" s="13"/>
      <c r="F600" s="13"/>
    </row>
    <row r="601" spans="3:6" ht="15" customHeight="1" x14ac:dyDescent="0.25">
      <c r="C601" s="129"/>
      <c r="D601" s="13"/>
      <c r="E601" s="13"/>
      <c r="F601" s="13"/>
    </row>
    <row r="602" spans="3:6" ht="15" customHeight="1" x14ac:dyDescent="0.25">
      <c r="C602" s="129"/>
      <c r="D602" s="13"/>
      <c r="E602" s="13"/>
      <c r="F602" s="13"/>
    </row>
    <row r="603" spans="3:6" ht="15" customHeight="1" x14ac:dyDescent="0.25">
      <c r="C603" s="129"/>
      <c r="D603" s="13"/>
      <c r="E603" s="13"/>
      <c r="F603" s="13"/>
    </row>
    <row r="604" spans="3:6" ht="15" customHeight="1" x14ac:dyDescent="0.25">
      <c r="C604" s="129"/>
      <c r="D604" s="13"/>
      <c r="E604" s="13"/>
      <c r="F604" s="13"/>
    </row>
    <row r="605" spans="3:6" ht="15" customHeight="1" x14ac:dyDescent="0.25">
      <c r="C605" s="129"/>
      <c r="D605" s="13"/>
      <c r="E605" s="13"/>
      <c r="F605" s="13"/>
    </row>
    <row r="606" spans="3:6" ht="15" customHeight="1" x14ac:dyDescent="0.25">
      <c r="C606" s="129"/>
      <c r="D606" s="13"/>
      <c r="E606" s="13"/>
      <c r="F606" s="13"/>
    </row>
    <row r="607" spans="3:6" ht="15" customHeight="1" x14ac:dyDescent="0.25">
      <c r="C607" s="129"/>
      <c r="D607" s="13"/>
      <c r="E607" s="13"/>
      <c r="F607" s="13"/>
    </row>
    <row r="608" spans="3:6" ht="15" customHeight="1" x14ac:dyDescent="0.25">
      <c r="C608" s="129"/>
      <c r="D608" s="13"/>
      <c r="E608" s="13"/>
      <c r="F608" s="13"/>
    </row>
    <row r="609" spans="3:6" ht="15" customHeight="1" x14ac:dyDescent="0.25">
      <c r="C609" s="129"/>
      <c r="D609" s="13"/>
      <c r="E609" s="13"/>
      <c r="F609" s="13"/>
    </row>
    <row r="610" spans="3:6" ht="15" customHeight="1" x14ac:dyDescent="0.25">
      <c r="C610" s="129"/>
      <c r="D610" s="13"/>
      <c r="E610" s="13"/>
      <c r="F610" s="13"/>
    </row>
    <row r="611" spans="3:6" ht="15" customHeight="1" x14ac:dyDescent="0.25">
      <c r="C611" s="129"/>
      <c r="D611" s="13"/>
      <c r="E611" s="13"/>
      <c r="F611" s="13"/>
    </row>
    <row r="612" spans="3:6" ht="15" customHeight="1" x14ac:dyDescent="0.25">
      <c r="C612" s="129"/>
      <c r="D612" s="13"/>
      <c r="E612" s="13"/>
      <c r="F612" s="13"/>
    </row>
    <row r="613" spans="3:6" ht="15" customHeight="1" x14ac:dyDescent="0.25">
      <c r="C613" s="129"/>
      <c r="D613" s="13"/>
      <c r="E613" s="13"/>
      <c r="F613" s="13"/>
    </row>
    <row r="614" spans="3:6" ht="15" customHeight="1" x14ac:dyDescent="0.25">
      <c r="C614" s="129"/>
      <c r="D614" s="13"/>
      <c r="E614" s="13"/>
      <c r="F614" s="13"/>
    </row>
    <row r="615" spans="3:6" ht="15" customHeight="1" x14ac:dyDescent="0.25">
      <c r="C615" s="129"/>
      <c r="D615" s="13"/>
      <c r="E615" s="13"/>
      <c r="F615" s="13"/>
    </row>
    <row r="616" spans="3:6" ht="15" customHeight="1" x14ac:dyDescent="0.25">
      <c r="C616" s="129"/>
      <c r="D616" s="13"/>
      <c r="E616" s="13"/>
      <c r="F616" s="13"/>
    </row>
    <row r="617" spans="3:6" ht="15" customHeight="1" x14ac:dyDescent="0.25">
      <c r="C617" s="129"/>
      <c r="D617" s="13"/>
      <c r="E617" s="13"/>
      <c r="F617" s="13"/>
    </row>
    <row r="618" spans="3:6" ht="15" customHeight="1" x14ac:dyDescent="0.25">
      <c r="C618" s="129"/>
      <c r="D618" s="13"/>
      <c r="E618" s="13"/>
      <c r="F618" s="13"/>
    </row>
    <row r="619" spans="3:6" ht="15" customHeight="1" x14ac:dyDescent="0.25">
      <c r="C619" s="129"/>
      <c r="D619" s="13"/>
      <c r="E619" s="13"/>
      <c r="F619" s="13"/>
    </row>
    <row r="620" spans="3:6" ht="15" customHeight="1" x14ac:dyDescent="0.25">
      <c r="C620" s="129"/>
      <c r="D620" s="13"/>
      <c r="E620" s="13"/>
      <c r="F620" s="13"/>
    </row>
    <row r="621" spans="3:6" ht="15" customHeight="1" x14ac:dyDescent="0.25">
      <c r="C621" s="129"/>
      <c r="D621" s="13"/>
      <c r="E621" s="13"/>
      <c r="F621" s="13"/>
    </row>
    <row r="622" spans="3:6" ht="15" customHeight="1" x14ac:dyDescent="0.25">
      <c r="C622" s="129"/>
      <c r="D622" s="13"/>
      <c r="E622" s="13"/>
      <c r="F622" s="13"/>
    </row>
    <row r="623" spans="3:6" ht="15" customHeight="1" x14ac:dyDescent="0.25">
      <c r="C623" s="129"/>
      <c r="D623" s="13"/>
      <c r="E623" s="13"/>
      <c r="F623" s="13"/>
    </row>
    <row r="624" spans="3:6" ht="15" customHeight="1" x14ac:dyDescent="0.25">
      <c r="C624" s="129"/>
      <c r="D624" s="13"/>
      <c r="E624" s="13"/>
      <c r="F624" s="13"/>
    </row>
    <row r="625" spans="3:6" ht="15" customHeight="1" x14ac:dyDescent="0.25">
      <c r="C625" s="129"/>
      <c r="D625" s="13"/>
      <c r="E625" s="13"/>
      <c r="F625" s="13"/>
    </row>
    <row r="626" spans="3:6" ht="15" customHeight="1" x14ac:dyDescent="0.25">
      <c r="C626" s="129"/>
      <c r="D626" s="13"/>
      <c r="E626" s="13"/>
      <c r="F626" s="13"/>
    </row>
    <row r="627" spans="3:6" ht="15" customHeight="1" x14ac:dyDescent="0.25">
      <c r="C627" s="129"/>
      <c r="D627" s="13"/>
      <c r="E627" s="13"/>
      <c r="F627" s="13"/>
    </row>
    <row r="628" spans="3:6" ht="15" customHeight="1" x14ac:dyDescent="0.25">
      <c r="C628" s="129"/>
      <c r="D628" s="13"/>
      <c r="E628" s="13"/>
      <c r="F628" s="13"/>
    </row>
    <row r="629" spans="3:6" ht="15" customHeight="1" x14ac:dyDescent="0.25">
      <c r="C629" s="129"/>
      <c r="D629" s="13"/>
      <c r="E629" s="13"/>
      <c r="F629" s="13"/>
    </row>
    <row r="630" spans="3:6" ht="15" customHeight="1" x14ac:dyDescent="0.25">
      <c r="C630" s="129"/>
      <c r="D630" s="13"/>
      <c r="E630" s="13"/>
      <c r="F630" s="13"/>
    </row>
    <row r="631" spans="3:6" ht="15" customHeight="1" x14ac:dyDescent="0.25">
      <c r="C631" s="129"/>
      <c r="D631" s="13"/>
      <c r="E631" s="13"/>
      <c r="F631" s="13"/>
    </row>
    <row r="632" spans="3:6" ht="15" customHeight="1" x14ac:dyDescent="0.25">
      <c r="C632" s="129"/>
      <c r="D632" s="13"/>
      <c r="E632" s="13"/>
      <c r="F632" s="13"/>
    </row>
    <row r="633" spans="3:6" ht="15" customHeight="1" x14ac:dyDescent="0.25">
      <c r="C633" s="129"/>
      <c r="D633" s="13"/>
      <c r="E633" s="13"/>
      <c r="F633" s="13"/>
    </row>
    <row r="634" spans="3:6" ht="15" customHeight="1" x14ac:dyDescent="0.25">
      <c r="C634" s="129"/>
      <c r="D634" s="13"/>
      <c r="E634" s="13"/>
      <c r="F634" s="13"/>
    </row>
    <row r="635" spans="3:6" ht="15" customHeight="1" x14ac:dyDescent="0.25">
      <c r="C635" s="129"/>
      <c r="D635" s="13"/>
      <c r="E635" s="13"/>
      <c r="F635" s="13"/>
    </row>
    <row r="636" spans="3:6" ht="15" customHeight="1" x14ac:dyDescent="0.25">
      <c r="C636" s="129"/>
      <c r="D636" s="13"/>
      <c r="E636" s="13"/>
      <c r="F636" s="13"/>
    </row>
    <row r="637" spans="3:6" ht="15" customHeight="1" x14ac:dyDescent="0.25">
      <c r="C637" s="129"/>
      <c r="D637" s="13"/>
      <c r="E637" s="13"/>
      <c r="F637" s="13"/>
    </row>
    <row r="638" spans="3:6" ht="15" customHeight="1" x14ac:dyDescent="0.25">
      <c r="C638" s="129"/>
      <c r="D638" s="13"/>
      <c r="E638" s="13"/>
      <c r="F638" s="13"/>
    </row>
    <row r="639" spans="3:6" ht="15" customHeight="1" x14ac:dyDescent="0.25">
      <c r="C639" s="129"/>
      <c r="D639" s="13"/>
      <c r="E639" s="13"/>
      <c r="F639" s="13"/>
    </row>
    <row r="640" spans="3:6" ht="15" customHeight="1" x14ac:dyDescent="0.25">
      <c r="C640" s="129"/>
      <c r="D640" s="13"/>
      <c r="E640" s="13"/>
      <c r="F640" s="13"/>
    </row>
    <row r="641" spans="3:6" ht="15" customHeight="1" x14ac:dyDescent="0.25">
      <c r="C641" s="129"/>
      <c r="D641" s="13"/>
      <c r="E641" s="13"/>
      <c r="F641" s="13"/>
    </row>
    <row r="642" spans="3:6" ht="15" customHeight="1" x14ac:dyDescent="0.25">
      <c r="C642" s="129"/>
      <c r="D642" s="13"/>
      <c r="E642" s="13"/>
      <c r="F642" s="13"/>
    </row>
    <row r="643" spans="3:6" ht="15" customHeight="1" x14ac:dyDescent="0.25">
      <c r="C643" s="129"/>
      <c r="D643" s="13"/>
      <c r="E643" s="13"/>
      <c r="F643" s="13"/>
    </row>
    <row r="644" spans="3:6" ht="15" customHeight="1" x14ac:dyDescent="0.25">
      <c r="C644" s="129"/>
      <c r="D644" s="13"/>
      <c r="E644" s="13"/>
      <c r="F644" s="13"/>
    </row>
    <row r="645" spans="3:6" ht="15" customHeight="1" x14ac:dyDescent="0.25">
      <c r="C645" s="129"/>
      <c r="D645" s="13"/>
      <c r="E645" s="13"/>
      <c r="F645" s="13"/>
    </row>
    <row r="646" spans="3:6" ht="15" customHeight="1" x14ac:dyDescent="0.25">
      <c r="C646" s="129"/>
      <c r="D646" s="13"/>
      <c r="E646" s="13"/>
      <c r="F646" s="13"/>
    </row>
    <row r="647" spans="3:6" ht="15" customHeight="1" x14ac:dyDescent="0.25">
      <c r="C647" s="129"/>
      <c r="D647" s="13"/>
      <c r="E647" s="13"/>
      <c r="F647" s="13"/>
    </row>
    <row r="648" spans="3:6" ht="15" customHeight="1" x14ac:dyDescent="0.25">
      <c r="C648" s="129"/>
      <c r="D648" s="13"/>
      <c r="E648" s="13"/>
      <c r="F648" s="13"/>
    </row>
    <row r="649" spans="3:6" ht="15" customHeight="1" x14ac:dyDescent="0.25">
      <c r="C649" s="129"/>
      <c r="D649" s="13"/>
      <c r="E649" s="13"/>
      <c r="F649" s="13"/>
    </row>
    <row r="650" spans="3:6" ht="15" customHeight="1" x14ac:dyDescent="0.25">
      <c r="C650" s="129"/>
      <c r="D650" s="13"/>
      <c r="E650" s="13"/>
      <c r="F650" s="13"/>
    </row>
    <row r="651" spans="3:6" ht="15" customHeight="1" x14ac:dyDescent="0.25">
      <c r="C651" s="129"/>
      <c r="D651" s="13"/>
      <c r="E651" s="13"/>
      <c r="F651" s="13"/>
    </row>
    <row r="652" spans="3:6" ht="15" customHeight="1" x14ac:dyDescent="0.25">
      <c r="C652" s="129"/>
      <c r="D652" s="13"/>
      <c r="E652" s="13"/>
      <c r="F652" s="13"/>
    </row>
    <row r="653" spans="3:6" ht="15" customHeight="1" x14ac:dyDescent="0.25">
      <c r="C653" s="129"/>
      <c r="D653" s="13"/>
      <c r="E653" s="13"/>
      <c r="F653" s="13"/>
    </row>
    <row r="654" spans="3:6" ht="15" customHeight="1" x14ac:dyDescent="0.25">
      <c r="C654" s="129"/>
      <c r="D654" s="13"/>
      <c r="E654" s="13"/>
      <c r="F654" s="13"/>
    </row>
    <row r="655" spans="3:6" ht="15" customHeight="1" x14ac:dyDescent="0.25">
      <c r="C655" s="129"/>
      <c r="D655" s="13"/>
      <c r="E655" s="13"/>
      <c r="F655" s="13"/>
    </row>
    <row r="656" spans="3:6" ht="15" customHeight="1" x14ac:dyDescent="0.25">
      <c r="C656" s="129"/>
      <c r="D656" s="13"/>
      <c r="E656" s="13"/>
      <c r="F656" s="13"/>
    </row>
    <row r="657" spans="3:6" ht="15" customHeight="1" x14ac:dyDescent="0.25">
      <c r="C657" s="129"/>
      <c r="D657" s="13"/>
      <c r="E657" s="13"/>
      <c r="F657" s="13"/>
    </row>
    <row r="658" spans="3:6" ht="15" customHeight="1" x14ac:dyDescent="0.25">
      <c r="C658" s="129"/>
      <c r="D658" s="13"/>
      <c r="E658" s="13"/>
      <c r="F658" s="13"/>
    </row>
    <row r="659" spans="3:6" ht="15" customHeight="1" x14ac:dyDescent="0.25">
      <c r="C659" s="129"/>
      <c r="D659" s="13"/>
      <c r="E659" s="13"/>
      <c r="F659" s="13"/>
    </row>
    <row r="660" spans="3:6" ht="15" customHeight="1" x14ac:dyDescent="0.25">
      <c r="C660" s="129"/>
      <c r="D660" s="13"/>
      <c r="E660" s="13"/>
      <c r="F660" s="13"/>
    </row>
    <row r="661" spans="3:6" ht="15" customHeight="1" x14ac:dyDescent="0.25">
      <c r="C661" s="129"/>
      <c r="D661" s="13"/>
      <c r="E661" s="13"/>
      <c r="F661" s="13"/>
    </row>
    <row r="662" spans="3:6" ht="15" customHeight="1" x14ac:dyDescent="0.25">
      <c r="C662" s="129"/>
      <c r="D662" s="13"/>
      <c r="E662" s="13"/>
      <c r="F662" s="13"/>
    </row>
    <row r="663" spans="3:6" ht="15" customHeight="1" x14ac:dyDescent="0.25">
      <c r="C663" s="129"/>
      <c r="D663" s="13"/>
      <c r="E663" s="13"/>
      <c r="F663" s="13"/>
    </row>
    <row r="664" spans="3:6" ht="15" customHeight="1" x14ac:dyDescent="0.25">
      <c r="C664" s="129"/>
      <c r="D664" s="13"/>
      <c r="E664" s="13"/>
      <c r="F664" s="13"/>
    </row>
    <row r="665" spans="3:6" ht="15" customHeight="1" x14ac:dyDescent="0.25">
      <c r="C665" s="129"/>
      <c r="D665" s="13"/>
      <c r="E665" s="13"/>
      <c r="F665" s="13"/>
    </row>
    <row r="666" spans="3:6" ht="15" customHeight="1" x14ac:dyDescent="0.25">
      <c r="C666" s="129"/>
      <c r="D666" s="13"/>
      <c r="E666" s="13"/>
      <c r="F666" s="13"/>
    </row>
    <row r="667" spans="3:6" ht="15" customHeight="1" x14ac:dyDescent="0.25">
      <c r="C667" s="129"/>
      <c r="D667" s="13"/>
      <c r="E667" s="13"/>
      <c r="F667" s="13"/>
    </row>
    <row r="668" spans="3:6" ht="15" customHeight="1" x14ac:dyDescent="0.25">
      <c r="C668" s="129"/>
      <c r="D668" s="13"/>
      <c r="E668" s="13"/>
      <c r="F668" s="13"/>
    </row>
    <row r="669" spans="3:6" ht="15" customHeight="1" x14ac:dyDescent="0.25">
      <c r="C669" s="129"/>
      <c r="D669" s="13"/>
      <c r="E669" s="13"/>
      <c r="F669" s="13"/>
    </row>
    <row r="670" spans="3:6" ht="15" customHeight="1" x14ac:dyDescent="0.25">
      <c r="C670" s="129"/>
      <c r="D670" s="13"/>
      <c r="E670" s="13"/>
      <c r="F670" s="13"/>
    </row>
    <row r="671" spans="3:6" ht="15" customHeight="1" x14ac:dyDescent="0.25">
      <c r="C671" s="129"/>
      <c r="D671" s="13"/>
      <c r="E671" s="13"/>
      <c r="F671" s="13"/>
    </row>
    <row r="672" spans="3:6" ht="15" customHeight="1" x14ac:dyDescent="0.25">
      <c r="C672" s="129"/>
      <c r="D672" s="13"/>
      <c r="E672" s="13"/>
      <c r="F672" s="13"/>
    </row>
    <row r="673" spans="3:6" ht="15" customHeight="1" x14ac:dyDescent="0.25">
      <c r="C673" s="129"/>
      <c r="D673" s="13"/>
      <c r="E673" s="13"/>
      <c r="F673" s="13"/>
    </row>
    <row r="674" spans="3:6" ht="15" customHeight="1" x14ac:dyDescent="0.25">
      <c r="C674" s="129"/>
      <c r="D674" s="13"/>
      <c r="E674" s="13"/>
      <c r="F674" s="13"/>
    </row>
    <row r="675" spans="3:6" ht="15" customHeight="1" x14ac:dyDescent="0.25">
      <c r="C675" s="129"/>
      <c r="D675" s="13"/>
      <c r="E675" s="13"/>
      <c r="F675" s="13"/>
    </row>
    <row r="676" spans="3:6" ht="15" customHeight="1" x14ac:dyDescent="0.25">
      <c r="C676" s="129"/>
      <c r="D676" s="13"/>
      <c r="E676" s="13"/>
      <c r="F676" s="13"/>
    </row>
    <row r="677" spans="3:6" ht="15" customHeight="1" x14ac:dyDescent="0.25">
      <c r="C677" s="129"/>
      <c r="D677" s="13"/>
      <c r="E677" s="13"/>
      <c r="F677" s="13"/>
    </row>
    <row r="678" spans="3:6" ht="15" customHeight="1" x14ac:dyDescent="0.25">
      <c r="C678" s="129"/>
      <c r="D678" s="13"/>
      <c r="E678" s="13"/>
      <c r="F678" s="13"/>
    </row>
    <row r="679" spans="3:6" ht="15" customHeight="1" x14ac:dyDescent="0.25">
      <c r="C679" s="129"/>
      <c r="D679" s="13"/>
      <c r="E679" s="13"/>
      <c r="F679" s="13"/>
    </row>
    <row r="680" spans="3:6" ht="15" customHeight="1" x14ac:dyDescent="0.25">
      <c r="C680" s="129"/>
      <c r="D680" s="13"/>
      <c r="E680" s="13"/>
      <c r="F680" s="13"/>
    </row>
    <row r="681" spans="3:6" ht="15" customHeight="1" x14ac:dyDescent="0.25">
      <c r="C681" s="129"/>
      <c r="D681" s="13"/>
      <c r="E681" s="13"/>
      <c r="F681" s="13"/>
    </row>
    <row r="682" spans="3:6" ht="15" customHeight="1" x14ac:dyDescent="0.25">
      <c r="C682" s="129"/>
      <c r="D682" s="13"/>
      <c r="E682" s="13"/>
      <c r="F682" s="13"/>
    </row>
    <row r="683" spans="3:6" ht="15" customHeight="1" x14ac:dyDescent="0.25">
      <c r="C683" s="129"/>
      <c r="D683" s="13"/>
      <c r="E683" s="13"/>
      <c r="F683" s="13"/>
    </row>
    <row r="684" spans="3:6" ht="15" customHeight="1" x14ac:dyDescent="0.25">
      <c r="C684" s="129"/>
      <c r="D684" s="13"/>
      <c r="E684" s="13"/>
      <c r="F684" s="13"/>
    </row>
    <row r="685" spans="3:6" ht="15" customHeight="1" x14ac:dyDescent="0.25">
      <c r="C685" s="129"/>
      <c r="D685" s="13"/>
      <c r="E685" s="13"/>
      <c r="F685" s="13"/>
    </row>
    <row r="686" spans="3:6" ht="15" customHeight="1" x14ac:dyDescent="0.25">
      <c r="C686" s="129"/>
      <c r="D686" s="13"/>
      <c r="E686" s="13"/>
      <c r="F686" s="13"/>
    </row>
    <row r="687" spans="3:6" ht="15" customHeight="1" x14ac:dyDescent="0.25">
      <c r="C687" s="129"/>
      <c r="D687" s="13"/>
      <c r="E687" s="13"/>
      <c r="F687" s="13"/>
    </row>
    <row r="688" spans="3:6" ht="15" customHeight="1" x14ac:dyDescent="0.25">
      <c r="C688" s="129"/>
      <c r="D688" s="13"/>
      <c r="E688" s="13"/>
      <c r="F688" s="13"/>
    </row>
    <row r="689" spans="3:6" ht="15" customHeight="1" x14ac:dyDescent="0.25">
      <c r="C689" s="129"/>
      <c r="D689" s="13"/>
      <c r="E689" s="13"/>
      <c r="F689" s="13"/>
    </row>
    <row r="690" spans="3:6" ht="15" customHeight="1" x14ac:dyDescent="0.25">
      <c r="C690" s="129"/>
      <c r="D690" s="13"/>
      <c r="E690" s="13"/>
      <c r="F690" s="13"/>
    </row>
    <row r="691" spans="3:6" ht="15" customHeight="1" x14ac:dyDescent="0.25">
      <c r="C691" s="129"/>
      <c r="D691" s="13"/>
      <c r="E691" s="13"/>
      <c r="F691" s="13"/>
    </row>
    <row r="692" spans="3:6" ht="15" customHeight="1" x14ac:dyDescent="0.25">
      <c r="C692" s="129"/>
      <c r="D692" s="13"/>
      <c r="E692" s="13"/>
      <c r="F692" s="13"/>
    </row>
    <row r="693" spans="3:6" ht="15" customHeight="1" x14ac:dyDescent="0.25">
      <c r="C693" s="129"/>
      <c r="D693" s="13"/>
      <c r="E693" s="13"/>
      <c r="F693" s="13"/>
    </row>
    <row r="694" spans="3:6" ht="15" customHeight="1" x14ac:dyDescent="0.25">
      <c r="C694" s="129"/>
      <c r="D694" s="13"/>
      <c r="E694" s="13"/>
      <c r="F694" s="13"/>
    </row>
    <row r="695" spans="3:6" ht="15" customHeight="1" x14ac:dyDescent="0.25">
      <c r="C695" s="129"/>
      <c r="D695" s="13"/>
      <c r="E695" s="13"/>
      <c r="F695" s="13"/>
    </row>
    <row r="696" spans="3:6" ht="15" customHeight="1" x14ac:dyDescent="0.25">
      <c r="C696" s="129"/>
      <c r="D696" s="13"/>
      <c r="E696" s="13"/>
      <c r="F696" s="13"/>
    </row>
    <row r="697" spans="3:6" ht="15" customHeight="1" x14ac:dyDescent="0.25">
      <c r="C697" s="129"/>
      <c r="D697" s="13"/>
      <c r="E697" s="13"/>
      <c r="F697" s="13"/>
    </row>
    <row r="698" spans="3:6" ht="15" customHeight="1" x14ac:dyDescent="0.25">
      <c r="C698" s="129"/>
      <c r="D698" s="13"/>
      <c r="E698" s="13"/>
      <c r="F698" s="13"/>
    </row>
    <row r="699" spans="3:6" ht="15" customHeight="1" x14ac:dyDescent="0.25">
      <c r="C699" s="129"/>
      <c r="D699" s="13"/>
      <c r="E699" s="13"/>
      <c r="F699" s="13"/>
    </row>
    <row r="700" spans="3:6" ht="15" customHeight="1" x14ac:dyDescent="0.25">
      <c r="C700" s="129"/>
      <c r="D700" s="13"/>
      <c r="E700" s="13"/>
      <c r="F700" s="13"/>
    </row>
    <row r="701" spans="3:6" ht="15" customHeight="1" x14ac:dyDescent="0.25">
      <c r="C701" s="129"/>
      <c r="D701" s="13"/>
      <c r="E701" s="13"/>
      <c r="F701" s="13"/>
    </row>
    <row r="702" spans="3:6" ht="15" customHeight="1" x14ac:dyDescent="0.25">
      <c r="C702" s="129"/>
      <c r="D702" s="13"/>
      <c r="E702" s="13"/>
      <c r="F702" s="13"/>
    </row>
    <row r="703" spans="3:6" ht="15" customHeight="1" x14ac:dyDescent="0.25">
      <c r="C703" s="129"/>
      <c r="D703" s="13"/>
      <c r="E703" s="13"/>
      <c r="F703" s="13"/>
    </row>
    <row r="704" spans="3:6" ht="15" customHeight="1" x14ac:dyDescent="0.25">
      <c r="C704" s="129"/>
      <c r="D704" s="13"/>
      <c r="E704" s="13"/>
      <c r="F704" s="13"/>
    </row>
    <row r="705" spans="3:6" ht="15" customHeight="1" x14ac:dyDescent="0.25">
      <c r="C705" s="129"/>
      <c r="D705" s="13"/>
      <c r="E705" s="13"/>
      <c r="F705" s="13"/>
    </row>
    <row r="706" spans="3:6" ht="15" customHeight="1" x14ac:dyDescent="0.25">
      <c r="C706" s="129"/>
      <c r="D706" s="13"/>
      <c r="E706" s="13"/>
      <c r="F706" s="13"/>
    </row>
    <row r="707" spans="3:6" ht="15" customHeight="1" x14ac:dyDescent="0.25">
      <c r="C707" s="129"/>
      <c r="D707" s="13"/>
      <c r="E707" s="13"/>
      <c r="F707" s="13"/>
    </row>
    <row r="708" spans="3:6" ht="15" customHeight="1" x14ac:dyDescent="0.25">
      <c r="C708" s="129"/>
      <c r="D708" s="13"/>
      <c r="E708" s="13"/>
      <c r="F708" s="13"/>
    </row>
    <row r="709" spans="3:6" ht="15" customHeight="1" x14ac:dyDescent="0.25">
      <c r="C709" s="129"/>
      <c r="D709" s="13"/>
      <c r="E709" s="13"/>
      <c r="F709" s="13"/>
    </row>
    <row r="710" spans="3:6" ht="15" customHeight="1" x14ac:dyDescent="0.25">
      <c r="C710" s="129"/>
      <c r="D710" s="13"/>
      <c r="E710" s="13"/>
      <c r="F710" s="13"/>
    </row>
    <row r="711" spans="3:6" ht="15" customHeight="1" x14ac:dyDescent="0.25">
      <c r="C711" s="129"/>
      <c r="D711" s="13"/>
      <c r="E711" s="13"/>
      <c r="F711" s="13"/>
    </row>
    <row r="712" spans="3:6" ht="15" customHeight="1" x14ac:dyDescent="0.25">
      <c r="C712" s="129"/>
      <c r="D712" s="13"/>
      <c r="E712" s="13"/>
      <c r="F712" s="13"/>
    </row>
    <row r="713" spans="3:6" ht="15" customHeight="1" x14ac:dyDescent="0.25">
      <c r="C713" s="129"/>
      <c r="D713" s="13"/>
      <c r="E713" s="13"/>
      <c r="F713" s="13"/>
    </row>
    <row r="714" spans="3:6" ht="15" customHeight="1" x14ac:dyDescent="0.25">
      <c r="C714" s="129"/>
      <c r="D714" s="13"/>
      <c r="E714" s="13"/>
      <c r="F714" s="13"/>
    </row>
    <row r="715" spans="3:6" ht="15" customHeight="1" x14ac:dyDescent="0.25">
      <c r="C715" s="129"/>
      <c r="D715" s="13"/>
      <c r="E715" s="13"/>
      <c r="F715" s="13"/>
    </row>
    <row r="716" spans="3:6" ht="15" customHeight="1" x14ac:dyDescent="0.25">
      <c r="C716" s="129"/>
      <c r="D716" s="13"/>
      <c r="E716" s="13"/>
      <c r="F716" s="13"/>
    </row>
    <row r="717" spans="3:6" ht="15" customHeight="1" x14ac:dyDescent="0.25">
      <c r="C717" s="129"/>
      <c r="D717" s="13"/>
      <c r="E717" s="13"/>
      <c r="F717" s="13"/>
    </row>
    <row r="718" spans="3:6" ht="15" customHeight="1" x14ac:dyDescent="0.25">
      <c r="C718" s="129"/>
      <c r="D718" s="13"/>
      <c r="E718" s="13"/>
      <c r="F718" s="13"/>
    </row>
    <row r="719" spans="3:6" ht="15" customHeight="1" x14ac:dyDescent="0.25">
      <c r="C719" s="129"/>
      <c r="D719" s="13"/>
      <c r="E719" s="13"/>
      <c r="F719" s="13"/>
    </row>
    <row r="720" spans="3:6" ht="15" customHeight="1" x14ac:dyDescent="0.25">
      <c r="C720" s="129"/>
      <c r="D720" s="13"/>
      <c r="E720" s="13"/>
      <c r="F720" s="13"/>
    </row>
    <row r="721" spans="3:6" ht="15" customHeight="1" x14ac:dyDescent="0.25">
      <c r="C721" s="129"/>
      <c r="D721" s="13"/>
      <c r="E721" s="13"/>
      <c r="F721" s="13"/>
    </row>
    <row r="722" spans="3:6" ht="15" customHeight="1" x14ac:dyDescent="0.25">
      <c r="C722" s="129"/>
      <c r="D722" s="13"/>
      <c r="E722" s="13"/>
      <c r="F722" s="13"/>
    </row>
    <row r="723" spans="3:6" ht="15" customHeight="1" x14ac:dyDescent="0.25">
      <c r="C723" s="129"/>
      <c r="D723" s="13"/>
      <c r="E723" s="13"/>
      <c r="F723" s="13"/>
    </row>
    <row r="724" spans="3:6" ht="15" customHeight="1" x14ac:dyDescent="0.25">
      <c r="C724" s="129"/>
      <c r="D724" s="13"/>
      <c r="E724" s="13"/>
      <c r="F724" s="13"/>
    </row>
    <row r="725" spans="3:6" ht="15" customHeight="1" x14ac:dyDescent="0.25">
      <c r="C725" s="129"/>
      <c r="D725" s="13"/>
      <c r="E725" s="13"/>
      <c r="F725" s="13"/>
    </row>
    <row r="726" spans="3:6" ht="15" customHeight="1" x14ac:dyDescent="0.25">
      <c r="C726" s="129"/>
      <c r="D726" s="13"/>
      <c r="E726" s="13"/>
      <c r="F726" s="13"/>
    </row>
    <row r="727" spans="3:6" ht="15" customHeight="1" x14ac:dyDescent="0.25">
      <c r="C727" s="129"/>
      <c r="D727" s="13"/>
      <c r="E727" s="13"/>
      <c r="F727" s="13"/>
    </row>
    <row r="728" spans="3:6" ht="15" customHeight="1" x14ac:dyDescent="0.25">
      <c r="C728" s="129"/>
      <c r="D728" s="13"/>
      <c r="E728" s="13"/>
      <c r="F728" s="13"/>
    </row>
    <row r="729" spans="3:6" ht="15" customHeight="1" x14ac:dyDescent="0.25">
      <c r="C729" s="129"/>
      <c r="D729" s="13"/>
      <c r="E729" s="13"/>
      <c r="F729" s="13"/>
    </row>
    <row r="730" spans="3:6" ht="15" customHeight="1" x14ac:dyDescent="0.25">
      <c r="C730" s="129"/>
      <c r="D730" s="13"/>
      <c r="E730" s="13"/>
      <c r="F730" s="13"/>
    </row>
    <row r="731" spans="3:6" ht="15" customHeight="1" x14ac:dyDescent="0.25">
      <c r="C731" s="129"/>
      <c r="D731" s="13"/>
      <c r="E731" s="13"/>
      <c r="F731" s="13"/>
    </row>
    <row r="732" spans="3:6" ht="15" customHeight="1" x14ac:dyDescent="0.25">
      <c r="C732" s="129"/>
      <c r="D732" s="13"/>
      <c r="E732" s="13"/>
      <c r="F732" s="13"/>
    </row>
    <row r="733" spans="3:6" ht="15" customHeight="1" x14ac:dyDescent="0.25">
      <c r="C733" s="129"/>
      <c r="D733" s="13"/>
      <c r="E733" s="13"/>
      <c r="F733" s="13"/>
    </row>
    <row r="734" spans="3:6" ht="15" customHeight="1" x14ac:dyDescent="0.25">
      <c r="C734" s="129"/>
      <c r="D734" s="13"/>
      <c r="E734" s="13"/>
      <c r="F734" s="13"/>
    </row>
    <row r="735" spans="3:6" ht="15" customHeight="1" x14ac:dyDescent="0.25">
      <c r="C735" s="129"/>
      <c r="D735" s="13"/>
      <c r="E735" s="13"/>
      <c r="F735" s="13"/>
    </row>
    <row r="736" spans="3:6" ht="15" customHeight="1" x14ac:dyDescent="0.25">
      <c r="C736" s="129"/>
      <c r="D736" s="13"/>
      <c r="E736" s="13"/>
      <c r="F736" s="13"/>
    </row>
    <row r="737" spans="3:6" ht="15" customHeight="1" x14ac:dyDescent="0.25">
      <c r="C737" s="129"/>
      <c r="D737" s="13"/>
      <c r="E737" s="13"/>
      <c r="F737" s="13"/>
    </row>
    <row r="738" spans="3:6" ht="15" customHeight="1" x14ac:dyDescent="0.25">
      <c r="C738" s="129"/>
      <c r="D738" s="13"/>
      <c r="E738" s="13"/>
      <c r="F738" s="13"/>
    </row>
    <row r="739" spans="3:6" ht="15" customHeight="1" x14ac:dyDescent="0.25">
      <c r="C739" s="129"/>
      <c r="D739" s="13"/>
      <c r="E739" s="13"/>
      <c r="F739" s="13"/>
    </row>
    <row r="740" spans="3:6" ht="15" customHeight="1" x14ac:dyDescent="0.25">
      <c r="C740" s="129"/>
      <c r="D740" s="13"/>
      <c r="E740" s="13"/>
      <c r="F740" s="13"/>
    </row>
    <row r="741" spans="3:6" ht="15" customHeight="1" x14ac:dyDescent="0.25">
      <c r="C741" s="129"/>
      <c r="D741" s="13"/>
      <c r="E741" s="13"/>
      <c r="F741" s="13"/>
    </row>
    <row r="742" spans="3:6" ht="15" customHeight="1" x14ac:dyDescent="0.25">
      <c r="C742" s="129"/>
      <c r="D742" s="13"/>
      <c r="E742" s="13"/>
      <c r="F742" s="13"/>
    </row>
    <row r="743" spans="3:6" ht="15" customHeight="1" x14ac:dyDescent="0.25">
      <c r="C743" s="129"/>
      <c r="D743" s="13"/>
      <c r="E743" s="13"/>
      <c r="F743" s="13"/>
    </row>
    <row r="744" spans="3:6" ht="15" customHeight="1" x14ac:dyDescent="0.25">
      <c r="C744" s="129"/>
      <c r="D744" s="13"/>
      <c r="E744" s="13"/>
      <c r="F744" s="13"/>
    </row>
    <row r="745" spans="3:6" ht="15" customHeight="1" x14ac:dyDescent="0.25">
      <c r="C745" s="129"/>
      <c r="D745" s="13"/>
      <c r="E745" s="13"/>
      <c r="F745" s="13"/>
    </row>
    <row r="746" spans="3:6" ht="15" customHeight="1" x14ac:dyDescent="0.25">
      <c r="C746" s="129"/>
      <c r="D746" s="13"/>
      <c r="E746" s="13"/>
      <c r="F746" s="13"/>
    </row>
    <row r="747" spans="3:6" ht="15" customHeight="1" x14ac:dyDescent="0.25">
      <c r="C747" s="129"/>
      <c r="D747" s="13"/>
      <c r="E747" s="13"/>
      <c r="F747" s="13"/>
    </row>
    <row r="748" spans="3:6" ht="15" customHeight="1" x14ac:dyDescent="0.25">
      <c r="C748" s="129"/>
      <c r="D748" s="13"/>
      <c r="E748" s="13"/>
      <c r="F748" s="13"/>
    </row>
    <row r="749" spans="3:6" ht="15" customHeight="1" x14ac:dyDescent="0.25">
      <c r="C749" s="129"/>
      <c r="D749" s="13"/>
      <c r="E749" s="13"/>
      <c r="F749" s="13"/>
    </row>
    <row r="750" spans="3:6" ht="15" customHeight="1" x14ac:dyDescent="0.25">
      <c r="C750" s="129"/>
      <c r="D750" s="13"/>
      <c r="E750" s="13"/>
      <c r="F750" s="13"/>
    </row>
    <row r="751" spans="3:6" ht="15" customHeight="1" x14ac:dyDescent="0.25">
      <c r="C751" s="129"/>
      <c r="D751" s="13"/>
      <c r="E751" s="13"/>
      <c r="F751" s="13"/>
    </row>
    <row r="752" spans="3:6" ht="15" customHeight="1" x14ac:dyDescent="0.25">
      <c r="C752" s="129"/>
      <c r="D752" s="13"/>
      <c r="E752" s="13"/>
      <c r="F752" s="13"/>
    </row>
    <row r="753" spans="3:6" ht="15" customHeight="1" x14ac:dyDescent="0.25">
      <c r="C753" s="129"/>
      <c r="D753" s="13"/>
      <c r="E753" s="13"/>
      <c r="F753" s="13"/>
    </row>
    <row r="754" spans="3:6" ht="15" customHeight="1" x14ac:dyDescent="0.25">
      <c r="C754" s="129"/>
      <c r="D754" s="13"/>
      <c r="E754" s="13"/>
      <c r="F754" s="13"/>
    </row>
    <row r="755" spans="3:6" ht="15" customHeight="1" x14ac:dyDescent="0.25">
      <c r="C755" s="129"/>
      <c r="D755" s="13"/>
      <c r="E755" s="13"/>
      <c r="F755" s="13"/>
    </row>
    <row r="756" spans="3:6" ht="15" customHeight="1" x14ac:dyDescent="0.25">
      <c r="C756" s="129"/>
      <c r="D756" s="13"/>
      <c r="E756" s="13"/>
      <c r="F756" s="13"/>
    </row>
    <row r="757" spans="3:6" ht="15" customHeight="1" x14ac:dyDescent="0.25">
      <c r="C757" s="129"/>
      <c r="D757" s="13"/>
      <c r="E757" s="13"/>
      <c r="F757" s="13"/>
    </row>
    <row r="758" spans="3:6" ht="15" customHeight="1" x14ac:dyDescent="0.25">
      <c r="C758" s="129"/>
      <c r="D758" s="13"/>
      <c r="E758" s="13"/>
      <c r="F758" s="13"/>
    </row>
    <row r="759" spans="3:6" ht="15" customHeight="1" x14ac:dyDescent="0.25">
      <c r="C759" s="129"/>
      <c r="D759" s="13"/>
      <c r="E759" s="13"/>
      <c r="F759" s="13"/>
    </row>
    <row r="760" spans="3:6" ht="15" customHeight="1" x14ac:dyDescent="0.25">
      <c r="C760" s="129"/>
      <c r="D760" s="13"/>
      <c r="E760" s="13"/>
      <c r="F760" s="13"/>
    </row>
    <row r="761" spans="3:6" ht="15" customHeight="1" x14ac:dyDescent="0.25">
      <c r="C761" s="129"/>
      <c r="D761" s="13"/>
      <c r="E761" s="13"/>
      <c r="F761" s="13"/>
    </row>
    <row r="762" spans="3:6" ht="15" customHeight="1" x14ac:dyDescent="0.25">
      <c r="C762" s="129"/>
      <c r="D762" s="13"/>
      <c r="E762" s="13"/>
      <c r="F762" s="13"/>
    </row>
    <row r="763" spans="3:6" ht="15" customHeight="1" x14ac:dyDescent="0.25">
      <c r="C763" s="129"/>
      <c r="D763" s="13"/>
      <c r="E763" s="13"/>
      <c r="F763" s="13"/>
    </row>
    <row r="764" spans="3:6" ht="15" customHeight="1" x14ac:dyDescent="0.25">
      <c r="C764" s="129"/>
      <c r="D764" s="13"/>
      <c r="E764" s="13"/>
      <c r="F764" s="13"/>
    </row>
    <row r="765" spans="3:6" ht="15" customHeight="1" x14ac:dyDescent="0.25">
      <c r="C765" s="129"/>
      <c r="D765" s="13"/>
      <c r="E765" s="13"/>
      <c r="F765" s="13"/>
    </row>
    <row r="766" spans="3:6" ht="15" customHeight="1" x14ac:dyDescent="0.25">
      <c r="C766" s="129"/>
      <c r="D766" s="13"/>
      <c r="E766" s="13"/>
      <c r="F766" s="13"/>
    </row>
    <row r="767" spans="3:6" ht="15" customHeight="1" x14ac:dyDescent="0.25">
      <c r="C767" s="129"/>
      <c r="D767" s="13"/>
      <c r="E767" s="13"/>
      <c r="F767" s="13"/>
    </row>
    <row r="768" spans="3:6" ht="15" customHeight="1" x14ac:dyDescent="0.25">
      <c r="C768" s="129"/>
      <c r="D768" s="13"/>
      <c r="E768" s="13"/>
      <c r="F768" s="13"/>
    </row>
    <row r="769" spans="3:6" ht="15" customHeight="1" x14ac:dyDescent="0.25">
      <c r="C769" s="129"/>
      <c r="D769" s="13"/>
      <c r="E769" s="13"/>
      <c r="F769" s="13"/>
    </row>
    <row r="770" spans="3:6" ht="15" customHeight="1" x14ac:dyDescent="0.25">
      <c r="C770" s="129"/>
      <c r="D770" s="13"/>
      <c r="E770" s="13"/>
      <c r="F770" s="13"/>
    </row>
    <row r="771" spans="3:6" ht="15" customHeight="1" x14ac:dyDescent="0.25">
      <c r="C771" s="129"/>
      <c r="D771" s="13"/>
      <c r="E771" s="13"/>
      <c r="F771" s="13"/>
    </row>
    <row r="772" spans="3:6" ht="15" customHeight="1" x14ac:dyDescent="0.25">
      <c r="C772" s="129"/>
      <c r="D772" s="13"/>
      <c r="E772" s="13"/>
      <c r="F772" s="13"/>
    </row>
    <row r="773" spans="3:6" ht="15" customHeight="1" x14ac:dyDescent="0.25">
      <c r="C773" s="129"/>
      <c r="D773" s="13"/>
      <c r="E773" s="13"/>
      <c r="F773" s="13"/>
    </row>
    <row r="774" spans="3:6" ht="15" customHeight="1" x14ac:dyDescent="0.25">
      <c r="C774" s="129"/>
      <c r="D774" s="13"/>
      <c r="E774" s="13"/>
      <c r="F774" s="13"/>
    </row>
    <row r="775" spans="3:6" ht="15" customHeight="1" x14ac:dyDescent="0.25">
      <c r="C775" s="129"/>
      <c r="D775" s="13"/>
      <c r="E775" s="13"/>
      <c r="F775" s="13"/>
    </row>
    <row r="776" spans="3:6" ht="15" customHeight="1" x14ac:dyDescent="0.25">
      <c r="C776" s="129"/>
      <c r="D776" s="13"/>
      <c r="E776" s="13"/>
      <c r="F776" s="13"/>
    </row>
    <row r="777" spans="3:6" ht="15" customHeight="1" x14ac:dyDescent="0.25">
      <c r="C777" s="129"/>
      <c r="D777" s="13"/>
      <c r="E777" s="13"/>
      <c r="F777" s="13"/>
    </row>
    <row r="778" spans="3:6" ht="15" customHeight="1" x14ac:dyDescent="0.25">
      <c r="C778" s="129"/>
      <c r="D778" s="13"/>
      <c r="E778" s="13"/>
      <c r="F778" s="13"/>
    </row>
    <row r="779" spans="3:6" ht="15" customHeight="1" x14ac:dyDescent="0.25">
      <c r="C779" s="129"/>
      <c r="D779" s="13"/>
      <c r="E779" s="13"/>
      <c r="F779" s="13"/>
    </row>
    <row r="780" spans="3:6" ht="15" customHeight="1" x14ac:dyDescent="0.25">
      <c r="C780" s="129"/>
      <c r="D780" s="13"/>
      <c r="E780" s="13"/>
      <c r="F780" s="13"/>
    </row>
    <row r="781" spans="3:6" ht="15" customHeight="1" x14ac:dyDescent="0.25">
      <c r="C781" s="129"/>
      <c r="D781" s="13"/>
      <c r="E781" s="13"/>
      <c r="F781" s="13"/>
    </row>
    <row r="782" spans="3:6" ht="15" customHeight="1" x14ac:dyDescent="0.25">
      <c r="C782" s="129"/>
      <c r="D782" s="13"/>
      <c r="E782" s="13"/>
      <c r="F782" s="13"/>
    </row>
    <row r="783" spans="3:6" ht="15" customHeight="1" x14ac:dyDescent="0.25">
      <c r="C783" s="129"/>
      <c r="D783" s="13"/>
      <c r="E783" s="13"/>
      <c r="F783" s="13"/>
    </row>
    <row r="784" spans="3:6" ht="15" customHeight="1" x14ac:dyDescent="0.25">
      <c r="C784" s="129"/>
      <c r="D784" s="13"/>
      <c r="E784" s="13"/>
      <c r="F784" s="13"/>
    </row>
    <row r="785" spans="3:6" ht="15" customHeight="1" x14ac:dyDescent="0.25">
      <c r="C785" s="129"/>
      <c r="D785" s="13"/>
      <c r="E785" s="13"/>
      <c r="F785" s="13"/>
    </row>
    <row r="786" spans="3:6" ht="15" customHeight="1" x14ac:dyDescent="0.25">
      <c r="C786" s="129"/>
      <c r="D786" s="13"/>
      <c r="E786" s="13"/>
      <c r="F786" s="13"/>
    </row>
    <row r="787" spans="3:6" ht="15" customHeight="1" x14ac:dyDescent="0.25">
      <c r="C787" s="129"/>
      <c r="D787" s="13"/>
      <c r="E787" s="13"/>
      <c r="F787" s="13"/>
    </row>
    <row r="788" spans="3:6" ht="15" customHeight="1" x14ac:dyDescent="0.25">
      <c r="C788" s="129"/>
      <c r="D788" s="13"/>
      <c r="E788" s="13"/>
      <c r="F788" s="13"/>
    </row>
    <row r="789" spans="3:6" ht="15" customHeight="1" x14ac:dyDescent="0.25">
      <c r="C789" s="129"/>
      <c r="D789" s="13"/>
      <c r="E789" s="13"/>
      <c r="F789" s="13"/>
    </row>
    <row r="790" spans="3:6" ht="15" customHeight="1" x14ac:dyDescent="0.25">
      <c r="C790" s="129"/>
      <c r="D790" s="13"/>
      <c r="E790" s="13"/>
      <c r="F790" s="13"/>
    </row>
    <row r="791" spans="3:6" ht="15" customHeight="1" x14ac:dyDescent="0.25">
      <c r="C791" s="129"/>
      <c r="D791" s="13"/>
      <c r="E791" s="13"/>
      <c r="F791" s="13"/>
    </row>
    <row r="792" spans="3:6" ht="15" customHeight="1" x14ac:dyDescent="0.25">
      <c r="C792" s="129"/>
      <c r="D792" s="13"/>
      <c r="E792" s="13"/>
      <c r="F792" s="13"/>
    </row>
    <row r="793" spans="3:6" ht="15" customHeight="1" x14ac:dyDescent="0.25">
      <c r="C793" s="129"/>
      <c r="D793" s="13"/>
      <c r="E793" s="13"/>
      <c r="F793" s="13"/>
    </row>
    <row r="794" spans="3:6" ht="15" customHeight="1" x14ac:dyDescent="0.25">
      <c r="C794" s="129"/>
      <c r="D794" s="13"/>
      <c r="E794" s="13"/>
      <c r="F794" s="13"/>
    </row>
    <row r="795" spans="3:6" ht="15" customHeight="1" x14ac:dyDescent="0.25">
      <c r="C795" s="129"/>
      <c r="D795" s="13"/>
      <c r="E795" s="13"/>
      <c r="F795" s="13"/>
    </row>
    <row r="796" spans="3:6" ht="15" customHeight="1" x14ac:dyDescent="0.25">
      <c r="C796" s="129"/>
      <c r="D796" s="13"/>
      <c r="E796" s="13"/>
      <c r="F796" s="13"/>
    </row>
    <row r="797" spans="3:6" ht="15" customHeight="1" x14ac:dyDescent="0.25">
      <c r="C797" s="129"/>
      <c r="D797" s="13"/>
      <c r="E797" s="13"/>
      <c r="F797" s="13"/>
    </row>
    <row r="798" spans="3:6" ht="15" customHeight="1" x14ac:dyDescent="0.25">
      <c r="C798" s="129"/>
      <c r="D798" s="13"/>
      <c r="E798" s="13"/>
      <c r="F798" s="13"/>
    </row>
    <row r="799" spans="3:6" ht="15" customHeight="1" x14ac:dyDescent="0.25">
      <c r="C799" s="129"/>
      <c r="D799" s="13"/>
      <c r="E799" s="13"/>
      <c r="F799" s="13"/>
    </row>
    <row r="800" spans="3:6" ht="15" customHeight="1" x14ac:dyDescent="0.25">
      <c r="C800" s="129"/>
      <c r="D800" s="13"/>
      <c r="E800" s="13"/>
      <c r="F800" s="13"/>
    </row>
    <row r="801" spans="3:6" ht="15" customHeight="1" x14ac:dyDescent="0.25">
      <c r="C801" s="129"/>
      <c r="D801" s="13"/>
      <c r="E801" s="13"/>
      <c r="F801" s="13"/>
    </row>
    <row r="802" spans="3:6" ht="15" customHeight="1" x14ac:dyDescent="0.25">
      <c r="C802" s="129"/>
      <c r="D802" s="13"/>
      <c r="E802" s="13"/>
      <c r="F802" s="13"/>
    </row>
    <row r="803" spans="3:6" ht="15" customHeight="1" x14ac:dyDescent="0.25">
      <c r="C803" s="129"/>
      <c r="D803" s="13"/>
      <c r="E803" s="13"/>
      <c r="F803" s="13"/>
    </row>
    <row r="804" spans="3:6" ht="15" customHeight="1" x14ac:dyDescent="0.25">
      <c r="C804" s="129"/>
      <c r="D804" s="13"/>
      <c r="E804" s="13"/>
      <c r="F804" s="13"/>
    </row>
    <row r="805" spans="3:6" ht="15" customHeight="1" x14ac:dyDescent="0.25">
      <c r="C805" s="129"/>
      <c r="D805" s="13"/>
      <c r="E805" s="13"/>
      <c r="F805" s="13"/>
    </row>
    <row r="806" spans="3:6" ht="15" customHeight="1" x14ac:dyDescent="0.25">
      <c r="C806" s="129"/>
      <c r="D806" s="13"/>
      <c r="E806" s="13"/>
      <c r="F806" s="13"/>
    </row>
    <row r="807" spans="3:6" ht="15" customHeight="1" x14ac:dyDescent="0.25">
      <c r="C807" s="129"/>
      <c r="D807" s="13"/>
      <c r="E807" s="13"/>
      <c r="F807" s="13"/>
    </row>
    <row r="808" spans="3:6" ht="15" customHeight="1" x14ac:dyDescent="0.25">
      <c r="C808" s="129"/>
      <c r="D808" s="13"/>
      <c r="E808" s="13"/>
      <c r="F808" s="13"/>
    </row>
    <row r="809" spans="3:6" ht="15" customHeight="1" x14ac:dyDescent="0.25">
      <c r="C809" s="129"/>
      <c r="D809" s="13"/>
      <c r="E809" s="13"/>
      <c r="F809" s="13"/>
    </row>
    <row r="810" spans="3:6" ht="15" customHeight="1" x14ac:dyDescent="0.25">
      <c r="C810" s="129"/>
      <c r="D810" s="13"/>
      <c r="E810" s="13"/>
      <c r="F810" s="13"/>
    </row>
    <row r="811" spans="3:6" ht="15" customHeight="1" x14ac:dyDescent="0.25">
      <c r="C811" s="129"/>
      <c r="D811" s="13"/>
      <c r="E811" s="13"/>
      <c r="F811" s="13"/>
    </row>
    <row r="812" spans="3:6" ht="15" customHeight="1" x14ac:dyDescent="0.25">
      <c r="C812" s="129"/>
      <c r="D812" s="13"/>
      <c r="E812" s="13"/>
      <c r="F812" s="13"/>
    </row>
    <row r="813" spans="3:6" ht="15" customHeight="1" x14ac:dyDescent="0.25">
      <c r="C813" s="129"/>
      <c r="D813" s="13"/>
      <c r="E813" s="13"/>
      <c r="F813" s="13"/>
    </row>
    <row r="814" spans="3:6" ht="15" customHeight="1" x14ac:dyDescent="0.25">
      <c r="C814" s="129"/>
      <c r="D814" s="13"/>
      <c r="E814" s="13"/>
      <c r="F814" s="13"/>
    </row>
    <row r="815" spans="3:6" ht="15" customHeight="1" x14ac:dyDescent="0.25">
      <c r="C815" s="129"/>
      <c r="D815" s="13"/>
      <c r="E815" s="13"/>
      <c r="F815" s="13"/>
    </row>
    <row r="816" spans="3:6" ht="15" customHeight="1" x14ac:dyDescent="0.25">
      <c r="C816" s="129"/>
      <c r="D816" s="13"/>
      <c r="E816" s="13"/>
      <c r="F816" s="13"/>
    </row>
    <row r="817" spans="3:6" ht="15" customHeight="1" x14ac:dyDescent="0.25">
      <c r="C817" s="129"/>
      <c r="D817" s="13"/>
      <c r="E817" s="13"/>
      <c r="F817" s="13"/>
    </row>
    <row r="818" spans="3:6" ht="15" customHeight="1" x14ac:dyDescent="0.25">
      <c r="C818" s="129"/>
      <c r="D818" s="13"/>
      <c r="E818" s="13"/>
      <c r="F818" s="13"/>
    </row>
    <row r="819" spans="3:6" ht="15" customHeight="1" x14ac:dyDescent="0.25">
      <c r="C819" s="129"/>
      <c r="D819" s="13"/>
      <c r="E819" s="13"/>
      <c r="F819" s="13"/>
    </row>
    <row r="820" spans="3:6" ht="15" customHeight="1" x14ac:dyDescent="0.25">
      <c r="C820" s="129"/>
      <c r="D820" s="13"/>
      <c r="E820" s="13"/>
      <c r="F820" s="13"/>
    </row>
    <row r="821" spans="3:6" ht="15" customHeight="1" x14ac:dyDescent="0.25">
      <c r="C821" s="129"/>
      <c r="D821" s="13"/>
      <c r="E821" s="13"/>
      <c r="F821" s="13"/>
    </row>
    <row r="822" spans="3:6" ht="15" customHeight="1" x14ac:dyDescent="0.25">
      <c r="C822" s="129"/>
      <c r="D822" s="13"/>
      <c r="E822" s="13"/>
      <c r="F822" s="13"/>
    </row>
    <row r="823" spans="3:6" ht="15" customHeight="1" x14ac:dyDescent="0.25">
      <c r="C823" s="129"/>
      <c r="D823" s="13"/>
      <c r="E823" s="13"/>
      <c r="F823" s="13"/>
    </row>
    <row r="824" spans="3:6" ht="15" customHeight="1" x14ac:dyDescent="0.25">
      <c r="C824" s="129"/>
      <c r="D824" s="13"/>
      <c r="E824" s="13"/>
      <c r="F824" s="13"/>
    </row>
    <row r="825" spans="3:6" ht="15" customHeight="1" x14ac:dyDescent="0.25">
      <c r="C825" s="129"/>
      <c r="D825" s="13"/>
      <c r="E825" s="13"/>
      <c r="F825" s="13"/>
    </row>
    <row r="826" spans="3:6" ht="15" customHeight="1" x14ac:dyDescent="0.25">
      <c r="C826" s="129"/>
      <c r="D826" s="13"/>
      <c r="E826" s="13"/>
      <c r="F826" s="13"/>
    </row>
    <row r="827" spans="3:6" ht="15" customHeight="1" x14ac:dyDescent="0.25">
      <c r="C827" s="129"/>
      <c r="D827" s="13"/>
      <c r="E827" s="13"/>
      <c r="F827" s="13"/>
    </row>
    <row r="828" spans="3:6" ht="15" customHeight="1" x14ac:dyDescent="0.25">
      <c r="C828" s="129"/>
      <c r="D828" s="13"/>
      <c r="E828" s="13"/>
      <c r="F828" s="13"/>
    </row>
    <row r="829" spans="3:6" ht="15" customHeight="1" x14ac:dyDescent="0.25">
      <c r="C829" s="129"/>
      <c r="D829" s="13"/>
      <c r="E829" s="13"/>
      <c r="F829" s="13"/>
    </row>
    <row r="830" spans="3:6" ht="15" customHeight="1" x14ac:dyDescent="0.25">
      <c r="C830" s="129"/>
      <c r="D830" s="13"/>
      <c r="E830" s="13"/>
      <c r="F830" s="13"/>
    </row>
    <row r="831" spans="3:6" ht="15" customHeight="1" x14ac:dyDescent="0.25">
      <c r="C831" s="129"/>
      <c r="D831" s="13"/>
      <c r="E831" s="13"/>
      <c r="F831" s="13"/>
    </row>
    <row r="832" spans="3:6" ht="15" customHeight="1" x14ac:dyDescent="0.25">
      <c r="C832" s="129"/>
      <c r="D832" s="13"/>
      <c r="E832" s="13"/>
      <c r="F832" s="13"/>
    </row>
    <row r="833" spans="3:6" ht="15" customHeight="1" x14ac:dyDescent="0.25">
      <c r="C833" s="129"/>
      <c r="D833" s="13"/>
      <c r="E833" s="13"/>
      <c r="F833" s="13"/>
    </row>
    <row r="834" spans="3:6" ht="15" customHeight="1" x14ac:dyDescent="0.25">
      <c r="C834" s="129"/>
      <c r="D834" s="13"/>
      <c r="E834" s="13"/>
      <c r="F834" s="13"/>
    </row>
    <row r="835" spans="3:6" ht="15" customHeight="1" x14ac:dyDescent="0.25">
      <c r="C835" s="129"/>
      <c r="D835" s="13"/>
      <c r="E835" s="13"/>
      <c r="F835" s="13"/>
    </row>
    <row r="836" spans="3:6" ht="15" customHeight="1" x14ac:dyDescent="0.25">
      <c r="C836" s="129"/>
      <c r="D836" s="13"/>
      <c r="E836" s="13"/>
      <c r="F836" s="13"/>
    </row>
    <row r="837" spans="3:6" ht="15" customHeight="1" x14ac:dyDescent="0.25">
      <c r="C837" s="129"/>
      <c r="D837" s="13"/>
      <c r="E837" s="13"/>
      <c r="F837" s="13"/>
    </row>
    <row r="838" spans="3:6" ht="15" customHeight="1" x14ac:dyDescent="0.25">
      <c r="C838" s="129"/>
      <c r="D838" s="13"/>
      <c r="E838" s="13"/>
      <c r="F838" s="13"/>
    </row>
    <row r="839" spans="3:6" ht="15" customHeight="1" x14ac:dyDescent="0.25">
      <c r="C839" s="129"/>
      <c r="D839" s="13"/>
      <c r="E839" s="13"/>
      <c r="F839" s="13"/>
    </row>
    <row r="840" spans="3:6" ht="15" customHeight="1" x14ac:dyDescent="0.25">
      <c r="C840" s="129"/>
      <c r="D840" s="13"/>
      <c r="E840" s="13"/>
      <c r="F840" s="13"/>
    </row>
    <row r="841" spans="3:6" ht="15" customHeight="1" x14ac:dyDescent="0.25">
      <c r="C841" s="129"/>
      <c r="D841" s="13"/>
      <c r="E841" s="13"/>
      <c r="F841" s="13"/>
    </row>
    <row r="842" spans="3:6" ht="15" customHeight="1" x14ac:dyDescent="0.25">
      <c r="C842" s="129"/>
      <c r="D842" s="13"/>
      <c r="E842" s="13"/>
      <c r="F842" s="13"/>
    </row>
    <row r="843" spans="3:6" ht="15" customHeight="1" x14ac:dyDescent="0.25">
      <c r="C843" s="129"/>
      <c r="D843" s="13"/>
      <c r="E843" s="13"/>
      <c r="F843" s="13"/>
    </row>
    <row r="844" spans="3:6" ht="15" customHeight="1" x14ac:dyDescent="0.25">
      <c r="C844" s="129"/>
      <c r="D844" s="13"/>
      <c r="E844" s="13"/>
      <c r="F844" s="13"/>
    </row>
    <row r="845" spans="3:6" ht="15" customHeight="1" x14ac:dyDescent="0.25">
      <c r="C845" s="129"/>
      <c r="D845" s="13"/>
      <c r="E845" s="13"/>
      <c r="F845" s="13"/>
    </row>
    <row r="846" spans="3:6" ht="15" customHeight="1" x14ac:dyDescent="0.25">
      <c r="C846" s="129"/>
      <c r="D846" s="13"/>
      <c r="E846" s="13"/>
      <c r="F846" s="13"/>
    </row>
    <row r="847" spans="3:6" ht="15" customHeight="1" x14ac:dyDescent="0.25">
      <c r="C847" s="129"/>
      <c r="D847" s="13"/>
      <c r="E847" s="13"/>
      <c r="F847" s="13"/>
    </row>
    <row r="848" spans="3:6" ht="15" customHeight="1" x14ac:dyDescent="0.25">
      <c r="C848" s="129"/>
      <c r="D848" s="13"/>
      <c r="E848" s="13"/>
      <c r="F848" s="13"/>
    </row>
    <row r="849" spans="3:6" ht="15" customHeight="1" x14ac:dyDescent="0.25">
      <c r="C849" s="129"/>
      <c r="D849" s="13"/>
      <c r="E849" s="13"/>
      <c r="F849" s="13"/>
    </row>
    <row r="850" spans="3:6" ht="15" customHeight="1" x14ac:dyDescent="0.25">
      <c r="C850" s="129"/>
      <c r="D850" s="13"/>
      <c r="E850" s="13"/>
      <c r="F850" s="13"/>
    </row>
    <row r="851" spans="3:6" ht="15" customHeight="1" x14ac:dyDescent="0.25">
      <c r="C851" s="129"/>
      <c r="D851" s="13"/>
      <c r="E851" s="13"/>
      <c r="F851" s="13"/>
    </row>
    <row r="852" spans="3:6" ht="15" customHeight="1" x14ac:dyDescent="0.25">
      <c r="C852" s="129"/>
      <c r="D852" s="13"/>
      <c r="E852" s="13"/>
      <c r="F852" s="13"/>
    </row>
    <row r="853" spans="3:6" ht="15" customHeight="1" x14ac:dyDescent="0.25">
      <c r="C853" s="129"/>
      <c r="D853" s="13"/>
      <c r="E853" s="13"/>
      <c r="F853" s="13"/>
    </row>
    <row r="854" spans="3:6" ht="15" customHeight="1" x14ac:dyDescent="0.25">
      <c r="C854" s="129"/>
      <c r="D854" s="13"/>
      <c r="E854" s="13"/>
      <c r="F854" s="13"/>
    </row>
    <row r="855" spans="3:6" ht="15" customHeight="1" x14ac:dyDescent="0.25">
      <c r="C855" s="129"/>
      <c r="D855" s="13"/>
      <c r="E855" s="13"/>
      <c r="F855" s="13"/>
    </row>
    <row r="856" spans="3:6" ht="15" customHeight="1" x14ac:dyDescent="0.25">
      <c r="C856" s="129"/>
      <c r="D856" s="13"/>
      <c r="E856" s="13"/>
      <c r="F856" s="13"/>
    </row>
    <row r="857" spans="3:6" ht="15" customHeight="1" x14ac:dyDescent="0.25">
      <c r="C857" s="129"/>
      <c r="D857" s="13"/>
      <c r="E857" s="13"/>
      <c r="F857" s="13"/>
    </row>
    <row r="858" spans="3:6" ht="15" customHeight="1" x14ac:dyDescent="0.25">
      <c r="C858" s="129"/>
      <c r="D858" s="13"/>
      <c r="E858" s="13"/>
      <c r="F858" s="13"/>
    </row>
    <row r="859" spans="3:6" ht="15" customHeight="1" x14ac:dyDescent="0.25">
      <c r="C859" s="129"/>
      <c r="D859" s="13"/>
      <c r="E859" s="13"/>
      <c r="F859" s="13"/>
    </row>
    <row r="860" spans="3:6" ht="15" customHeight="1" x14ac:dyDescent="0.25">
      <c r="C860" s="129"/>
      <c r="D860" s="13"/>
      <c r="E860" s="13"/>
      <c r="F860" s="13"/>
    </row>
    <row r="861" spans="3:6" ht="15" customHeight="1" x14ac:dyDescent="0.25">
      <c r="C861" s="129"/>
      <c r="D861" s="13"/>
      <c r="E861" s="13"/>
      <c r="F861" s="13"/>
    </row>
    <row r="862" spans="3:6" ht="15" customHeight="1" x14ac:dyDescent="0.25">
      <c r="C862" s="129"/>
      <c r="D862" s="13"/>
      <c r="E862" s="13"/>
      <c r="F862" s="13"/>
    </row>
    <row r="863" spans="3:6" ht="15" customHeight="1" x14ac:dyDescent="0.25">
      <c r="C863" s="129"/>
      <c r="D863" s="13"/>
      <c r="E863" s="13"/>
      <c r="F863" s="13"/>
    </row>
    <row r="864" spans="3:6" ht="15" customHeight="1" x14ac:dyDescent="0.25">
      <c r="C864" s="129"/>
      <c r="D864" s="13"/>
      <c r="E864" s="13"/>
      <c r="F864" s="13"/>
    </row>
    <row r="865" spans="3:6" ht="15" customHeight="1" x14ac:dyDescent="0.25">
      <c r="C865" s="129"/>
      <c r="D865" s="13"/>
      <c r="E865" s="13"/>
      <c r="F865" s="13"/>
    </row>
    <row r="866" spans="3:6" ht="15" customHeight="1" x14ac:dyDescent="0.25">
      <c r="C866" s="129"/>
      <c r="D866" s="13"/>
      <c r="E866" s="13"/>
      <c r="F866" s="13"/>
    </row>
    <row r="867" spans="3:6" ht="15" customHeight="1" x14ac:dyDescent="0.25">
      <c r="C867" s="129"/>
      <c r="D867" s="13"/>
      <c r="E867" s="13"/>
      <c r="F867" s="13"/>
    </row>
    <row r="868" spans="3:6" ht="15" customHeight="1" x14ac:dyDescent="0.25">
      <c r="C868" s="129"/>
      <c r="D868" s="13"/>
      <c r="E868" s="13"/>
      <c r="F868" s="13"/>
    </row>
    <row r="869" spans="3:6" ht="15" customHeight="1" x14ac:dyDescent="0.25">
      <c r="C869" s="129"/>
      <c r="D869" s="13"/>
      <c r="E869" s="13"/>
      <c r="F869" s="13"/>
    </row>
    <row r="870" spans="3:6" ht="15" customHeight="1" x14ac:dyDescent="0.25">
      <c r="C870" s="129"/>
      <c r="D870" s="13"/>
      <c r="E870" s="13"/>
      <c r="F870" s="13"/>
    </row>
    <row r="871" spans="3:6" ht="15" customHeight="1" x14ac:dyDescent="0.25">
      <c r="C871" s="129"/>
      <c r="D871" s="13"/>
      <c r="E871" s="13"/>
      <c r="F871" s="13"/>
    </row>
    <row r="872" spans="3:6" ht="15" customHeight="1" x14ac:dyDescent="0.25">
      <c r="C872" s="129"/>
      <c r="D872" s="13"/>
      <c r="E872" s="13"/>
      <c r="F872" s="13"/>
    </row>
    <row r="873" spans="3:6" ht="15" customHeight="1" x14ac:dyDescent="0.25">
      <c r="C873" s="129"/>
      <c r="D873" s="13"/>
      <c r="E873" s="13"/>
      <c r="F873" s="13"/>
    </row>
    <row r="874" spans="3:6" ht="15" customHeight="1" x14ac:dyDescent="0.25">
      <c r="C874" s="129"/>
      <c r="D874" s="13"/>
      <c r="E874" s="13"/>
      <c r="F874" s="13"/>
    </row>
    <row r="875" spans="3:6" ht="15" customHeight="1" x14ac:dyDescent="0.25">
      <c r="C875" s="129"/>
      <c r="D875" s="13"/>
      <c r="E875" s="13"/>
      <c r="F875" s="13"/>
    </row>
    <row r="876" spans="3:6" ht="15" customHeight="1" x14ac:dyDescent="0.25">
      <c r="C876" s="129"/>
      <c r="D876" s="13"/>
      <c r="E876" s="13"/>
      <c r="F876" s="13"/>
    </row>
    <row r="877" spans="3:6" ht="15" customHeight="1" x14ac:dyDescent="0.25">
      <c r="C877" s="129"/>
      <c r="D877" s="13"/>
      <c r="E877" s="13"/>
      <c r="F877" s="13"/>
    </row>
    <row r="878" spans="3:6" ht="15" customHeight="1" x14ac:dyDescent="0.25">
      <c r="C878" s="129"/>
      <c r="D878" s="13"/>
      <c r="E878" s="13"/>
      <c r="F878" s="13"/>
    </row>
    <row r="879" spans="3:6" ht="15" customHeight="1" x14ac:dyDescent="0.25">
      <c r="C879" s="129"/>
      <c r="D879" s="13"/>
      <c r="E879" s="13"/>
      <c r="F879" s="13"/>
    </row>
    <row r="880" spans="3:6" ht="15" customHeight="1" x14ac:dyDescent="0.25">
      <c r="C880" s="129"/>
      <c r="D880" s="13"/>
      <c r="E880" s="13"/>
      <c r="F880" s="13"/>
    </row>
    <row r="881" spans="3:6" ht="15" customHeight="1" x14ac:dyDescent="0.25">
      <c r="C881" s="129"/>
      <c r="D881" s="13"/>
      <c r="E881" s="13"/>
      <c r="F881" s="13"/>
    </row>
    <row r="882" spans="3:6" ht="15" customHeight="1" x14ac:dyDescent="0.25">
      <c r="C882" s="129"/>
      <c r="D882" s="13"/>
      <c r="E882" s="13"/>
      <c r="F882" s="13"/>
    </row>
    <row r="883" spans="3:6" ht="15" customHeight="1" x14ac:dyDescent="0.25">
      <c r="C883" s="129"/>
      <c r="D883" s="13"/>
      <c r="E883" s="13"/>
      <c r="F883" s="13"/>
    </row>
    <row r="884" spans="3:6" ht="15" customHeight="1" x14ac:dyDescent="0.25">
      <c r="C884" s="129"/>
      <c r="D884" s="13"/>
      <c r="E884" s="13"/>
      <c r="F884" s="13"/>
    </row>
    <row r="885" spans="3:6" ht="15" customHeight="1" x14ac:dyDescent="0.25">
      <c r="C885" s="129"/>
      <c r="D885" s="13"/>
      <c r="E885" s="13"/>
      <c r="F885" s="13"/>
    </row>
    <row r="886" spans="3:6" ht="15" customHeight="1" x14ac:dyDescent="0.25">
      <c r="C886" s="129"/>
      <c r="D886" s="13"/>
      <c r="E886" s="13"/>
      <c r="F886" s="13"/>
    </row>
    <row r="887" spans="3:6" ht="15" customHeight="1" x14ac:dyDescent="0.25">
      <c r="C887" s="129"/>
      <c r="D887" s="13"/>
      <c r="E887" s="13"/>
      <c r="F887" s="13"/>
    </row>
    <row r="888" spans="3:6" ht="15" customHeight="1" x14ac:dyDescent="0.25">
      <c r="C888" s="129"/>
      <c r="D888" s="13"/>
      <c r="E888" s="13"/>
      <c r="F888" s="13"/>
    </row>
    <row r="889" spans="3:6" ht="15" customHeight="1" x14ac:dyDescent="0.25">
      <c r="C889" s="129"/>
      <c r="D889" s="13"/>
      <c r="E889" s="13"/>
      <c r="F889" s="13"/>
    </row>
    <row r="890" spans="3:6" ht="15" customHeight="1" x14ac:dyDescent="0.25">
      <c r="C890" s="129"/>
      <c r="D890" s="13"/>
      <c r="E890" s="13"/>
      <c r="F890" s="13"/>
    </row>
    <row r="891" spans="3:6" ht="15" customHeight="1" x14ac:dyDescent="0.25">
      <c r="C891" s="129"/>
      <c r="D891" s="13"/>
      <c r="E891" s="13"/>
      <c r="F891" s="13"/>
    </row>
    <row r="892" spans="3:6" ht="15" customHeight="1" x14ac:dyDescent="0.25">
      <c r="C892" s="129"/>
      <c r="D892" s="13"/>
      <c r="E892" s="13"/>
      <c r="F892" s="13"/>
    </row>
    <row r="893" spans="3:6" ht="15" customHeight="1" x14ac:dyDescent="0.25">
      <c r="C893" s="129"/>
      <c r="D893" s="13"/>
      <c r="E893" s="13"/>
      <c r="F893" s="13"/>
    </row>
    <row r="894" spans="3:6" ht="15" customHeight="1" x14ac:dyDescent="0.25">
      <c r="C894" s="129"/>
      <c r="D894" s="13"/>
      <c r="E894" s="13"/>
      <c r="F894" s="13"/>
    </row>
    <row r="895" spans="3:6" ht="15" customHeight="1" x14ac:dyDescent="0.25">
      <c r="C895" s="129"/>
      <c r="D895" s="13"/>
      <c r="E895" s="13"/>
      <c r="F895" s="13"/>
    </row>
    <row r="896" spans="3:6" ht="15" customHeight="1" x14ac:dyDescent="0.25">
      <c r="C896" s="129"/>
      <c r="D896" s="13"/>
      <c r="E896" s="13"/>
      <c r="F896" s="13"/>
    </row>
    <row r="897" spans="3:6" ht="15" customHeight="1" x14ac:dyDescent="0.25">
      <c r="C897" s="129"/>
      <c r="D897" s="13"/>
      <c r="E897" s="13"/>
      <c r="F897" s="13"/>
    </row>
    <row r="898" spans="3:6" ht="15" customHeight="1" x14ac:dyDescent="0.25">
      <c r="C898" s="129"/>
      <c r="D898" s="13"/>
      <c r="E898" s="13"/>
      <c r="F898" s="13"/>
    </row>
    <row r="899" spans="3:6" ht="15" customHeight="1" x14ac:dyDescent="0.25">
      <c r="C899" s="129"/>
      <c r="D899" s="13"/>
      <c r="E899" s="13"/>
      <c r="F899" s="13"/>
    </row>
    <row r="900" spans="3:6" ht="15" customHeight="1" x14ac:dyDescent="0.25">
      <c r="C900" s="129"/>
      <c r="D900" s="13"/>
      <c r="E900" s="13"/>
      <c r="F900" s="13"/>
    </row>
    <row r="901" spans="3:6" ht="15" customHeight="1" x14ac:dyDescent="0.25">
      <c r="C901" s="129"/>
      <c r="D901" s="13"/>
      <c r="E901" s="13"/>
      <c r="F901" s="13"/>
    </row>
    <row r="902" spans="3:6" ht="15" customHeight="1" x14ac:dyDescent="0.25">
      <c r="C902" s="129"/>
      <c r="D902" s="13"/>
      <c r="E902" s="13"/>
      <c r="F902" s="13"/>
    </row>
    <row r="903" spans="3:6" ht="15" customHeight="1" x14ac:dyDescent="0.25">
      <c r="C903" s="129"/>
      <c r="D903" s="13"/>
      <c r="E903" s="13"/>
      <c r="F903" s="13"/>
    </row>
    <row r="904" spans="3:6" ht="15" customHeight="1" x14ac:dyDescent="0.25">
      <c r="C904" s="129"/>
      <c r="D904" s="13"/>
      <c r="E904" s="13"/>
      <c r="F904" s="13"/>
    </row>
    <row r="905" spans="3:6" ht="15" customHeight="1" x14ac:dyDescent="0.25">
      <c r="C905" s="129"/>
      <c r="D905" s="13"/>
      <c r="E905" s="13"/>
      <c r="F905" s="13"/>
    </row>
    <row r="906" spans="3:6" ht="15" customHeight="1" x14ac:dyDescent="0.25">
      <c r="C906" s="129"/>
      <c r="D906" s="13"/>
      <c r="E906" s="13"/>
      <c r="F906" s="13"/>
    </row>
    <row r="907" spans="3:6" ht="15" customHeight="1" x14ac:dyDescent="0.25">
      <c r="C907" s="129"/>
      <c r="D907" s="13"/>
      <c r="E907" s="13"/>
      <c r="F907" s="13"/>
    </row>
    <row r="908" spans="3:6" ht="15" customHeight="1" x14ac:dyDescent="0.25">
      <c r="C908" s="129"/>
      <c r="D908" s="13"/>
      <c r="E908" s="13"/>
      <c r="F908" s="13"/>
    </row>
    <row r="909" spans="3:6" ht="15" customHeight="1" x14ac:dyDescent="0.25">
      <c r="C909" s="129"/>
      <c r="D909" s="13"/>
      <c r="E909" s="13"/>
      <c r="F909" s="13"/>
    </row>
    <row r="910" spans="3:6" ht="15" customHeight="1" x14ac:dyDescent="0.25">
      <c r="C910" s="129"/>
      <c r="D910" s="13"/>
      <c r="E910" s="13"/>
      <c r="F910" s="13"/>
    </row>
    <row r="911" spans="3:6" ht="15" customHeight="1" x14ac:dyDescent="0.25">
      <c r="C911" s="129"/>
      <c r="D911" s="13"/>
      <c r="E911" s="13"/>
      <c r="F911" s="13"/>
    </row>
    <row r="912" spans="3:6" ht="15" customHeight="1" x14ac:dyDescent="0.25">
      <c r="C912" s="129"/>
      <c r="D912" s="13"/>
      <c r="E912" s="13"/>
      <c r="F912" s="13"/>
    </row>
    <row r="913" spans="3:6" ht="15" customHeight="1" x14ac:dyDescent="0.25">
      <c r="C913" s="129"/>
      <c r="D913" s="13"/>
      <c r="E913" s="13"/>
      <c r="F913" s="13"/>
    </row>
    <row r="914" spans="3:6" ht="15" customHeight="1" x14ac:dyDescent="0.25">
      <c r="C914" s="129"/>
      <c r="D914" s="13"/>
      <c r="E914" s="13"/>
      <c r="F914" s="13"/>
    </row>
    <row r="915" spans="3:6" ht="15" customHeight="1" x14ac:dyDescent="0.25">
      <c r="C915" s="129"/>
      <c r="D915" s="13"/>
      <c r="E915" s="13"/>
      <c r="F915" s="13"/>
    </row>
    <row r="916" spans="3:6" ht="15" customHeight="1" x14ac:dyDescent="0.25">
      <c r="C916" s="129"/>
      <c r="D916" s="13"/>
      <c r="E916" s="13"/>
      <c r="F916" s="13"/>
    </row>
    <row r="917" spans="3:6" ht="15" customHeight="1" x14ac:dyDescent="0.25">
      <c r="C917" s="129"/>
      <c r="D917" s="13"/>
      <c r="E917" s="13"/>
      <c r="F917" s="13"/>
    </row>
    <row r="918" spans="3:6" ht="15" customHeight="1" x14ac:dyDescent="0.25">
      <c r="C918" s="129"/>
      <c r="D918" s="13"/>
      <c r="E918" s="13"/>
      <c r="F918" s="13"/>
    </row>
    <row r="919" spans="3:6" ht="15" customHeight="1" x14ac:dyDescent="0.25">
      <c r="C919" s="129"/>
      <c r="D919" s="13"/>
      <c r="E919" s="13"/>
      <c r="F919" s="13"/>
    </row>
    <row r="920" spans="3:6" ht="15" customHeight="1" x14ac:dyDescent="0.25">
      <c r="C920" s="129"/>
      <c r="D920" s="13"/>
      <c r="E920" s="13"/>
      <c r="F920" s="13"/>
    </row>
    <row r="921" spans="3:6" ht="15" customHeight="1" x14ac:dyDescent="0.25">
      <c r="C921" s="129"/>
      <c r="D921" s="13"/>
      <c r="E921" s="13"/>
      <c r="F921" s="13"/>
    </row>
    <row r="922" spans="3:6" ht="15" customHeight="1" x14ac:dyDescent="0.25">
      <c r="C922" s="129"/>
      <c r="D922" s="13"/>
      <c r="E922" s="13"/>
      <c r="F922" s="13"/>
    </row>
    <row r="923" spans="3:6" ht="15" customHeight="1" x14ac:dyDescent="0.25">
      <c r="C923" s="129"/>
      <c r="D923" s="13"/>
      <c r="E923" s="13"/>
      <c r="F923" s="13"/>
    </row>
    <row r="924" spans="3:6" ht="15" customHeight="1" x14ac:dyDescent="0.25">
      <c r="C924" s="129"/>
      <c r="D924" s="13"/>
      <c r="E924" s="13"/>
      <c r="F924" s="13"/>
    </row>
    <row r="925" spans="3:6" ht="15" customHeight="1" x14ac:dyDescent="0.25">
      <c r="C925" s="129"/>
      <c r="D925" s="13"/>
      <c r="E925" s="13"/>
      <c r="F925" s="13"/>
    </row>
    <row r="926" spans="3:6" ht="15" customHeight="1" x14ac:dyDescent="0.25">
      <c r="C926" s="129"/>
      <c r="D926" s="13"/>
      <c r="E926" s="13"/>
      <c r="F926" s="13"/>
    </row>
    <row r="927" spans="3:6" ht="15" customHeight="1" x14ac:dyDescent="0.25">
      <c r="C927" s="129"/>
      <c r="D927" s="13"/>
      <c r="E927" s="13"/>
      <c r="F927" s="13"/>
    </row>
    <row r="928" spans="3:6" ht="15" customHeight="1" x14ac:dyDescent="0.25">
      <c r="C928" s="129"/>
      <c r="D928" s="13"/>
      <c r="E928" s="13"/>
      <c r="F928" s="13"/>
    </row>
    <row r="929" spans="3:6" ht="15" customHeight="1" x14ac:dyDescent="0.25">
      <c r="C929" s="129"/>
      <c r="D929" s="13"/>
      <c r="E929" s="13"/>
      <c r="F929" s="13"/>
    </row>
    <row r="930" spans="3:6" ht="15" customHeight="1" x14ac:dyDescent="0.25">
      <c r="C930" s="129"/>
      <c r="D930" s="13"/>
      <c r="E930" s="13"/>
      <c r="F930" s="13"/>
    </row>
    <row r="931" spans="3:6" ht="15" customHeight="1" x14ac:dyDescent="0.25">
      <c r="C931" s="129"/>
      <c r="D931" s="13"/>
      <c r="E931" s="13"/>
      <c r="F931" s="13"/>
    </row>
    <row r="932" spans="3:6" ht="15" customHeight="1" x14ac:dyDescent="0.25">
      <c r="C932" s="129"/>
      <c r="D932" s="13"/>
      <c r="E932" s="13"/>
      <c r="F932" s="13"/>
    </row>
    <row r="933" spans="3:6" ht="15" customHeight="1" x14ac:dyDescent="0.25">
      <c r="C933" s="129"/>
      <c r="D933" s="13"/>
      <c r="E933" s="13"/>
      <c r="F933" s="13"/>
    </row>
    <row r="934" spans="3:6" ht="15" customHeight="1" x14ac:dyDescent="0.25">
      <c r="C934" s="129"/>
      <c r="D934" s="13"/>
      <c r="E934" s="13"/>
      <c r="F934" s="13"/>
    </row>
    <row r="935" spans="3:6" ht="15" customHeight="1" x14ac:dyDescent="0.25">
      <c r="C935" s="129"/>
      <c r="D935" s="13"/>
      <c r="E935" s="13"/>
      <c r="F935" s="13"/>
    </row>
    <row r="936" spans="3:6" ht="15" customHeight="1" x14ac:dyDescent="0.25">
      <c r="C936" s="129"/>
      <c r="D936" s="13"/>
      <c r="E936" s="13"/>
      <c r="F936" s="13"/>
    </row>
    <row r="937" spans="3:6" ht="15" customHeight="1" x14ac:dyDescent="0.25">
      <c r="C937" s="129"/>
      <c r="D937" s="13"/>
      <c r="E937" s="13"/>
      <c r="F937" s="13"/>
    </row>
    <row r="938" spans="3:6" ht="15" customHeight="1" x14ac:dyDescent="0.25">
      <c r="C938" s="129"/>
      <c r="D938" s="13"/>
      <c r="E938" s="13"/>
      <c r="F938" s="13"/>
    </row>
    <row r="939" spans="3:6" ht="15" customHeight="1" x14ac:dyDescent="0.25">
      <c r="C939" s="129"/>
      <c r="D939" s="13"/>
      <c r="E939" s="13"/>
      <c r="F939" s="13"/>
    </row>
    <row r="940" spans="3:6" ht="15" customHeight="1" x14ac:dyDescent="0.25">
      <c r="C940" s="129"/>
      <c r="D940" s="13"/>
      <c r="E940" s="13"/>
      <c r="F940" s="13"/>
    </row>
    <row r="941" spans="3:6" ht="15" customHeight="1" x14ac:dyDescent="0.25">
      <c r="C941" s="129"/>
      <c r="D941" s="13"/>
      <c r="E941" s="13"/>
      <c r="F941" s="13"/>
    </row>
    <row r="942" spans="3:6" ht="15" customHeight="1" x14ac:dyDescent="0.25">
      <c r="C942" s="129"/>
      <c r="D942" s="13"/>
      <c r="E942" s="13"/>
      <c r="F942" s="13"/>
    </row>
    <row r="943" spans="3:6" ht="15" customHeight="1" x14ac:dyDescent="0.25">
      <c r="C943" s="129"/>
      <c r="D943" s="13"/>
      <c r="E943" s="13"/>
      <c r="F943" s="13"/>
    </row>
    <row r="944" spans="3:6" ht="15" customHeight="1" x14ac:dyDescent="0.25">
      <c r="C944" s="129"/>
      <c r="D944" s="13"/>
      <c r="E944" s="13"/>
      <c r="F944" s="13"/>
    </row>
    <row r="945" spans="3:6" ht="15" customHeight="1" x14ac:dyDescent="0.25">
      <c r="C945" s="129"/>
      <c r="D945" s="13"/>
      <c r="E945" s="13"/>
      <c r="F945" s="13"/>
    </row>
    <row r="946" spans="3:6" ht="15" customHeight="1" x14ac:dyDescent="0.25">
      <c r="C946" s="129"/>
      <c r="D946" s="13"/>
      <c r="E946" s="13"/>
      <c r="F946" s="13"/>
    </row>
    <row r="947" spans="3:6" ht="15" customHeight="1" x14ac:dyDescent="0.25">
      <c r="C947" s="129"/>
      <c r="D947" s="13"/>
      <c r="E947" s="13"/>
      <c r="F947" s="13"/>
    </row>
    <row r="948" spans="3:6" ht="15" customHeight="1" x14ac:dyDescent="0.25">
      <c r="C948" s="129"/>
      <c r="D948" s="13"/>
      <c r="E948" s="13"/>
      <c r="F948" s="13"/>
    </row>
    <row r="949" spans="3:6" ht="15" customHeight="1" x14ac:dyDescent="0.25">
      <c r="C949" s="129"/>
      <c r="D949" s="13"/>
      <c r="E949" s="13"/>
      <c r="F949" s="13"/>
    </row>
    <row r="950" spans="3:6" ht="15" customHeight="1" x14ac:dyDescent="0.25">
      <c r="C950" s="129"/>
      <c r="D950" s="13"/>
      <c r="E950" s="13"/>
      <c r="F950" s="13"/>
    </row>
    <row r="951" spans="3:6" ht="15" customHeight="1" x14ac:dyDescent="0.25">
      <c r="C951" s="129"/>
      <c r="D951" s="13"/>
      <c r="E951" s="13"/>
      <c r="F951" s="13"/>
    </row>
    <row r="952" spans="3:6" ht="15" customHeight="1" x14ac:dyDescent="0.25">
      <c r="C952" s="129"/>
      <c r="D952" s="13"/>
      <c r="E952" s="13"/>
      <c r="F952" s="13"/>
    </row>
    <row r="953" spans="3:6" ht="15" customHeight="1" x14ac:dyDescent="0.25">
      <c r="C953" s="129"/>
      <c r="D953" s="13"/>
      <c r="E953" s="13"/>
      <c r="F953" s="13"/>
    </row>
    <row r="954" spans="3:6" ht="15" customHeight="1" x14ac:dyDescent="0.25">
      <c r="C954" s="129"/>
      <c r="D954" s="13"/>
      <c r="E954" s="13"/>
      <c r="F954" s="13"/>
    </row>
    <row r="955" spans="3:6" ht="15" customHeight="1" x14ac:dyDescent="0.25">
      <c r="C955" s="129"/>
      <c r="D955" s="13"/>
      <c r="E955" s="13"/>
      <c r="F955" s="13"/>
    </row>
    <row r="956" spans="3:6" ht="15" customHeight="1" x14ac:dyDescent="0.25">
      <c r="C956" s="129"/>
      <c r="D956" s="13"/>
      <c r="E956" s="13"/>
      <c r="F956" s="13"/>
    </row>
    <row r="957" spans="3:6" ht="15" customHeight="1" x14ac:dyDescent="0.25">
      <c r="C957" s="129"/>
      <c r="D957" s="13"/>
      <c r="E957" s="13"/>
      <c r="F957" s="13"/>
    </row>
    <row r="958" spans="3:6" ht="15" customHeight="1" x14ac:dyDescent="0.25">
      <c r="C958" s="129"/>
      <c r="D958" s="13"/>
      <c r="E958" s="13"/>
      <c r="F958" s="13"/>
    </row>
    <row r="959" spans="3:6" ht="15" customHeight="1" x14ac:dyDescent="0.25">
      <c r="C959" s="129"/>
      <c r="D959" s="13"/>
      <c r="E959" s="13"/>
      <c r="F959" s="13"/>
    </row>
    <row r="960" spans="3:6" ht="15" customHeight="1" x14ac:dyDescent="0.25">
      <c r="C960" s="129"/>
      <c r="D960" s="13"/>
      <c r="E960" s="13"/>
      <c r="F960" s="13"/>
    </row>
    <row r="961" spans="3:6" ht="15" customHeight="1" x14ac:dyDescent="0.25">
      <c r="C961" s="129"/>
      <c r="D961" s="13"/>
      <c r="E961" s="13"/>
      <c r="F961" s="13"/>
    </row>
    <row r="962" spans="3:6" ht="15" customHeight="1" x14ac:dyDescent="0.25">
      <c r="C962" s="129"/>
      <c r="D962" s="13"/>
      <c r="E962" s="13"/>
      <c r="F962" s="13"/>
    </row>
    <row r="963" spans="3:6" ht="15" customHeight="1" x14ac:dyDescent="0.25">
      <c r="C963" s="129"/>
      <c r="D963" s="13"/>
      <c r="E963" s="13"/>
      <c r="F963" s="13"/>
    </row>
    <row r="964" spans="3:6" ht="15" customHeight="1" x14ac:dyDescent="0.25">
      <c r="C964" s="129"/>
      <c r="D964" s="13"/>
      <c r="E964" s="13"/>
      <c r="F964" s="13"/>
    </row>
    <row r="965" spans="3:6" ht="15" customHeight="1" x14ac:dyDescent="0.25">
      <c r="C965" s="129"/>
      <c r="D965" s="13"/>
      <c r="E965" s="13"/>
      <c r="F965" s="13"/>
    </row>
    <row r="966" spans="3:6" ht="15" customHeight="1" x14ac:dyDescent="0.25">
      <c r="C966" s="129"/>
      <c r="D966" s="13"/>
      <c r="E966" s="13"/>
      <c r="F966" s="13"/>
    </row>
    <row r="967" spans="3:6" ht="15" customHeight="1" x14ac:dyDescent="0.25">
      <c r="C967" s="129"/>
      <c r="D967" s="13"/>
      <c r="E967" s="13"/>
      <c r="F967" s="13"/>
    </row>
    <row r="968" spans="3:6" ht="15" customHeight="1" x14ac:dyDescent="0.25">
      <c r="C968" s="129"/>
      <c r="D968" s="13"/>
      <c r="E968" s="13"/>
      <c r="F968" s="13"/>
    </row>
    <row r="969" spans="3:6" ht="15" customHeight="1" x14ac:dyDescent="0.25">
      <c r="C969" s="129"/>
      <c r="D969" s="13"/>
      <c r="E969" s="13"/>
      <c r="F969" s="13"/>
    </row>
    <row r="970" spans="3:6" ht="15" customHeight="1" x14ac:dyDescent="0.25">
      <c r="C970" s="129"/>
      <c r="D970" s="13"/>
      <c r="E970" s="13"/>
      <c r="F970" s="13"/>
    </row>
    <row r="971" spans="3:6" ht="15" customHeight="1" x14ac:dyDescent="0.25">
      <c r="C971" s="129"/>
      <c r="D971" s="13"/>
      <c r="E971" s="13"/>
      <c r="F971" s="13"/>
    </row>
    <row r="972" spans="3:6" ht="15" customHeight="1" x14ac:dyDescent="0.25">
      <c r="C972" s="129"/>
      <c r="D972" s="13"/>
      <c r="E972" s="13"/>
      <c r="F972" s="13"/>
    </row>
    <row r="973" spans="3:6" ht="15" customHeight="1" x14ac:dyDescent="0.25">
      <c r="C973" s="129"/>
      <c r="D973" s="13"/>
      <c r="E973" s="13"/>
      <c r="F973" s="13"/>
    </row>
    <row r="974" spans="3:6" ht="15" customHeight="1" x14ac:dyDescent="0.25">
      <c r="C974" s="129"/>
      <c r="D974" s="13"/>
      <c r="E974" s="13"/>
      <c r="F974" s="13"/>
    </row>
    <row r="975" spans="3:6" ht="15" customHeight="1" x14ac:dyDescent="0.25">
      <c r="C975" s="129"/>
      <c r="D975" s="13"/>
      <c r="E975" s="13"/>
      <c r="F975" s="13"/>
    </row>
    <row r="976" spans="3:6" ht="15" customHeight="1" x14ac:dyDescent="0.25">
      <c r="C976" s="129"/>
      <c r="D976" s="13"/>
      <c r="E976" s="13"/>
      <c r="F976" s="13"/>
    </row>
    <row r="977" spans="3:6" ht="15" customHeight="1" x14ac:dyDescent="0.25">
      <c r="C977" s="129"/>
      <c r="D977" s="13"/>
      <c r="E977" s="13"/>
      <c r="F977" s="13"/>
    </row>
    <row r="978" spans="3:6" ht="15" customHeight="1" x14ac:dyDescent="0.25">
      <c r="C978" s="129"/>
      <c r="D978" s="13"/>
      <c r="E978" s="13"/>
      <c r="F978" s="13"/>
    </row>
    <row r="979" spans="3:6" ht="15" customHeight="1" x14ac:dyDescent="0.25">
      <c r="C979" s="129"/>
      <c r="D979" s="13"/>
      <c r="E979" s="13"/>
      <c r="F979" s="13"/>
    </row>
    <row r="980" spans="3:6" ht="15" customHeight="1" x14ac:dyDescent="0.25">
      <c r="C980" s="129"/>
      <c r="D980" s="13"/>
      <c r="E980" s="13"/>
      <c r="F980" s="13"/>
    </row>
    <row r="981" spans="3:6" ht="15" customHeight="1" x14ac:dyDescent="0.25">
      <c r="C981" s="129"/>
      <c r="D981" s="13"/>
    </row>
    <row r="982" spans="3:6" ht="15" customHeight="1" x14ac:dyDescent="0.25">
      <c r="C982" s="129"/>
      <c r="D982" s="13"/>
    </row>
    <row r="983" spans="3:6" ht="15" customHeight="1" x14ac:dyDescent="0.25">
      <c r="C983" s="129"/>
      <c r="D983" s="13"/>
    </row>
    <row r="984" spans="3:6" ht="15" customHeight="1" x14ac:dyDescent="0.25">
      <c r="C984" s="129"/>
      <c r="D984" s="13"/>
    </row>
    <row r="985" spans="3:6" ht="15" customHeight="1" x14ac:dyDescent="0.25">
      <c r="C985" s="129"/>
      <c r="D985" s="13"/>
    </row>
    <row r="986" spans="3:6" ht="15" customHeight="1" x14ac:dyDescent="0.25">
      <c r="C986" s="129"/>
      <c r="D986" s="13"/>
    </row>
    <row r="987" spans="3:6" ht="15" customHeight="1" x14ac:dyDescent="0.25">
      <c r="C987" s="129"/>
      <c r="D987" s="13"/>
    </row>
    <row r="988" spans="3:6" ht="15" customHeight="1" x14ac:dyDescent="0.25">
      <c r="C988" s="129"/>
      <c r="D988" s="13"/>
    </row>
    <row r="989" spans="3:6" ht="15" customHeight="1" x14ac:dyDescent="0.25">
      <c r="C989" s="129"/>
      <c r="D989" s="13"/>
    </row>
    <row r="990" spans="3:6" ht="15" customHeight="1" x14ac:dyDescent="0.25">
      <c r="C990" s="129"/>
      <c r="D990" s="13"/>
    </row>
    <row r="991" spans="3:6" ht="15" customHeight="1" x14ac:dyDescent="0.25">
      <c r="C991" s="129"/>
      <c r="D991" s="13"/>
    </row>
    <row r="992" spans="3:6" ht="15" customHeight="1" x14ac:dyDescent="0.25">
      <c r="C992" s="129"/>
      <c r="D992" s="13"/>
    </row>
    <row r="993" spans="3:4" ht="15" customHeight="1" x14ac:dyDescent="0.25">
      <c r="C993" s="129"/>
      <c r="D993" s="13"/>
    </row>
    <row r="994" spans="3:4" ht="15" customHeight="1" x14ac:dyDescent="0.25">
      <c r="C994" s="129"/>
      <c r="D994" s="13"/>
    </row>
    <row r="995" spans="3:4" ht="15" customHeight="1" x14ac:dyDescent="0.25">
      <c r="C995" s="129"/>
      <c r="D995" s="13"/>
    </row>
    <row r="996" spans="3:4" ht="15" customHeight="1" x14ac:dyDescent="0.25">
      <c r="C996" s="129"/>
      <c r="D996" s="13"/>
    </row>
    <row r="997" spans="3:4" ht="15" customHeight="1" x14ac:dyDescent="0.25">
      <c r="C997" s="129"/>
      <c r="D997" s="13"/>
    </row>
    <row r="998" spans="3:4" ht="15" customHeight="1" x14ac:dyDescent="0.25">
      <c r="C998" s="129"/>
      <c r="D998" s="13"/>
    </row>
    <row r="999" spans="3:4" ht="15" customHeight="1" x14ac:dyDescent="0.25">
      <c r="C999" s="129"/>
      <c r="D999" s="13"/>
    </row>
    <row r="1000" spans="3:4" ht="15" customHeight="1" x14ac:dyDescent="0.25">
      <c r="C1000" s="129"/>
      <c r="D1000" s="13"/>
    </row>
    <row r="1001" spans="3:4" ht="15" customHeight="1" x14ac:dyDescent="0.25">
      <c r="C1001" s="13"/>
      <c r="D1001" s="13"/>
    </row>
    <row r="1002" spans="3:4" ht="15" customHeight="1" x14ac:dyDescent="0.25">
      <c r="C1002" s="13"/>
      <c r="D1002" s="13"/>
    </row>
    <row r="1003" spans="3:4" ht="15" customHeight="1" x14ac:dyDescent="0.25">
      <c r="C1003" s="13"/>
      <c r="D1003" s="13"/>
    </row>
    <row r="1004" spans="3:4" ht="15" customHeight="1" x14ac:dyDescent="0.25">
      <c r="C1004" s="13"/>
      <c r="D1004" s="13"/>
    </row>
    <row r="1005" spans="3:4" ht="15" customHeight="1" x14ac:dyDescent="0.25">
      <c r="C1005" s="13"/>
      <c r="D1005" s="13"/>
    </row>
  </sheetData>
  <sheetProtection algorithmName="SHA-512" hashValue="OXH5hEy3xXHig5HR5o8hwZV8UExPqZ5jOsQFmwwfU9IhFU5dhtDFmUGvgHIW4HZqPdL532/g6oxCM15W3GGdrQ==" saltValue="I/QW0F3aMWgcezkbYccrRA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P1282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5703125" customWidth="1"/>
    <col min="2" max="2" width="102.42578125" bestFit="1" customWidth="1"/>
    <col min="3" max="6" width="15.5703125" customWidth="1"/>
    <col min="7" max="7" width="15.5703125" style="6" customWidth="1"/>
    <col min="8" max="8" width="15.5703125" customWidth="1"/>
    <col min="9" max="9" width="60.42578125" customWidth="1"/>
    <col min="10" max="16" width="0" style="10" hidden="1" customWidth="1"/>
    <col min="17" max="16384" width="9.140625" style="10" hidden="1"/>
  </cols>
  <sheetData>
    <row r="1" spans="1:15" ht="15" customHeight="1" x14ac:dyDescent="0.25">
      <c r="A1" s="24" t="s">
        <v>48</v>
      </c>
      <c r="B1" s="2"/>
      <c r="C1" s="2"/>
      <c r="D1" s="2"/>
      <c r="E1" s="2"/>
    </row>
    <row r="2" spans="1:15" ht="15" customHeight="1" x14ac:dyDescent="0.25">
      <c r="A2" s="25"/>
      <c r="B2" s="186" t="s">
        <v>17</v>
      </c>
      <c r="C2" s="186"/>
      <c r="D2" s="186"/>
      <c r="E2" s="186"/>
      <c r="F2" s="186"/>
      <c r="G2" s="186"/>
      <c r="H2" s="186"/>
      <c r="I2" s="186"/>
    </row>
    <row r="3" spans="1:15" ht="15" customHeight="1" x14ac:dyDescent="0.25">
      <c r="A3" s="25"/>
      <c r="B3" s="186"/>
      <c r="C3" s="186"/>
      <c r="D3" s="186"/>
      <c r="E3" s="186"/>
      <c r="F3" s="186"/>
      <c r="G3" s="186"/>
      <c r="H3" s="186"/>
      <c r="I3" s="186"/>
    </row>
    <row r="4" spans="1:15" ht="15" customHeight="1" x14ac:dyDescent="0.25">
      <c r="A4" s="25"/>
      <c r="C4" s="129"/>
      <c r="D4" s="13"/>
      <c r="E4" s="13"/>
      <c r="F4" s="13"/>
    </row>
    <row r="5" spans="1:15" ht="15" customHeight="1" x14ac:dyDescent="0.25">
      <c r="A5" s="26" t="s">
        <v>9</v>
      </c>
      <c r="C5" s="150">
        <v>2016</v>
      </c>
      <c r="D5" s="14">
        <v>2015</v>
      </c>
      <c r="E5" s="28">
        <v>2014</v>
      </c>
      <c r="F5" s="14">
        <v>2013</v>
      </c>
      <c r="G5" s="42" t="s">
        <v>60</v>
      </c>
      <c r="H5" s="3" t="s">
        <v>10</v>
      </c>
      <c r="I5" s="5" t="s">
        <v>12</v>
      </c>
    </row>
    <row r="6" spans="1:15" ht="15" customHeight="1" x14ac:dyDescent="0.25">
      <c r="A6" s="53" t="s">
        <v>49</v>
      </c>
      <c r="B6" s="55"/>
      <c r="C6" s="151"/>
      <c r="D6" s="151"/>
      <c r="E6" s="151"/>
      <c r="F6" s="149"/>
      <c r="G6" s="153"/>
      <c r="H6" s="50"/>
      <c r="I6" s="50"/>
    </row>
    <row r="7" spans="1:15" ht="15" customHeight="1" x14ac:dyDescent="0.25">
      <c r="A7" s="131" t="s">
        <v>49</v>
      </c>
      <c r="B7" s="110" t="s">
        <v>56</v>
      </c>
      <c r="C7" s="116"/>
      <c r="D7" s="117"/>
      <c r="E7" s="117"/>
      <c r="F7" s="66"/>
      <c r="G7" s="66">
        <f t="shared" ref="G7" si="0">IF(ISERROR(C7- D7)=TRUE,"",C7 - D7)</f>
        <v>0</v>
      </c>
      <c r="H7" s="71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1"/>
      <c r="J7" s="137"/>
      <c r="K7" s="137"/>
      <c r="L7" s="137"/>
      <c r="M7" s="137"/>
      <c r="N7" s="137"/>
      <c r="O7" s="137"/>
    </row>
    <row r="8" spans="1:15" ht="15" customHeight="1" x14ac:dyDescent="0.25">
      <c r="A8" s="131" t="s">
        <v>49</v>
      </c>
      <c r="B8" s="119" t="s">
        <v>61</v>
      </c>
      <c r="C8" s="120"/>
      <c r="D8" s="121"/>
      <c r="E8" s="121"/>
      <c r="F8" s="75"/>
      <c r="G8" s="75">
        <f t="shared" ref="G8:G68" si="2">IF(ISERROR(C8- D8)=TRUE,"",C8 - D8)</f>
        <v>0</v>
      </c>
      <c r="H8" s="76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/>
      </c>
      <c r="I8" s="82"/>
      <c r="J8" s="137"/>
      <c r="K8" s="137"/>
      <c r="L8" s="137"/>
      <c r="M8" s="137"/>
      <c r="N8" s="137"/>
      <c r="O8" s="137"/>
    </row>
    <row r="9" spans="1:15" ht="15" customHeight="1" x14ac:dyDescent="0.25">
      <c r="A9" s="131" t="s">
        <v>49</v>
      </c>
      <c r="B9" s="110" t="s">
        <v>62</v>
      </c>
      <c r="C9" s="116"/>
      <c r="D9" s="117"/>
      <c r="E9" s="117"/>
      <c r="F9" s="66">
        <v>500</v>
      </c>
      <c r="G9" s="66">
        <f t="shared" si="2"/>
        <v>0</v>
      </c>
      <c r="H9" s="71" t="str">
        <f t="shared" si="3"/>
        <v/>
      </c>
      <c r="I9" s="51"/>
      <c r="J9" s="137"/>
      <c r="K9" s="137"/>
      <c r="L9" s="137"/>
      <c r="M9" s="137"/>
      <c r="N9" s="137"/>
      <c r="O9" s="137"/>
    </row>
    <row r="10" spans="1:15" ht="15" customHeight="1" x14ac:dyDescent="0.25">
      <c r="A10" s="131" t="s">
        <v>49</v>
      </c>
      <c r="B10" s="149" t="s">
        <v>63</v>
      </c>
      <c r="C10" s="157"/>
      <c r="D10" s="158"/>
      <c r="E10" s="158"/>
      <c r="F10" s="65"/>
      <c r="G10" s="75">
        <f t="shared" si="2"/>
        <v>0</v>
      </c>
      <c r="H10" s="76" t="str">
        <f t="shared" si="3"/>
        <v/>
      </c>
      <c r="I10" s="52"/>
      <c r="J10" s="137"/>
      <c r="K10" s="137"/>
      <c r="L10" s="137"/>
      <c r="M10" s="137"/>
      <c r="N10" s="137"/>
      <c r="O10" s="137"/>
    </row>
    <row r="11" spans="1:15" ht="15" customHeight="1" x14ac:dyDescent="0.25">
      <c r="A11" s="131" t="s">
        <v>49</v>
      </c>
      <c r="B11" s="110" t="s">
        <v>64</v>
      </c>
      <c r="C11" s="116">
        <v>847</v>
      </c>
      <c r="D11" s="117">
        <v>587</v>
      </c>
      <c r="E11" s="117">
        <v>615</v>
      </c>
      <c r="F11" s="66">
        <v>624</v>
      </c>
      <c r="G11" s="66">
        <f t="shared" si="2"/>
        <v>260</v>
      </c>
      <c r="H11" s="71" t="str">
        <f t="shared" si="3"/>
        <v>44,3%▲</v>
      </c>
      <c r="I11" s="51" t="s">
        <v>142</v>
      </c>
      <c r="J11" s="137"/>
      <c r="K11" s="137"/>
      <c r="L11" s="137"/>
      <c r="M11" s="137"/>
      <c r="N11" s="137"/>
      <c r="O11" s="137"/>
    </row>
    <row r="12" spans="1:15" ht="15" customHeight="1" x14ac:dyDescent="0.25">
      <c r="A12" s="131" t="s">
        <v>49</v>
      </c>
      <c r="B12" s="149" t="s">
        <v>65</v>
      </c>
      <c r="C12" s="157"/>
      <c r="D12" s="158"/>
      <c r="E12" s="158"/>
      <c r="F12" s="65"/>
      <c r="G12" s="75">
        <f t="shared" si="2"/>
        <v>0</v>
      </c>
      <c r="H12" s="76" t="str">
        <f t="shared" si="3"/>
        <v/>
      </c>
      <c r="I12" s="52"/>
      <c r="J12" s="137"/>
      <c r="K12" s="137"/>
      <c r="L12" s="137"/>
      <c r="M12" s="137"/>
      <c r="N12" s="137"/>
      <c r="O12" s="137"/>
    </row>
    <row r="13" spans="1:15" ht="15" customHeight="1" x14ac:dyDescent="0.25">
      <c r="A13" s="131" t="s">
        <v>49</v>
      </c>
      <c r="B13" s="110" t="s">
        <v>66</v>
      </c>
      <c r="C13" s="116"/>
      <c r="D13" s="117"/>
      <c r="E13" s="117"/>
      <c r="F13" s="66"/>
      <c r="G13" s="66">
        <f t="shared" si="2"/>
        <v>0</v>
      </c>
      <c r="H13" s="71" t="str">
        <f t="shared" si="3"/>
        <v/>
      </c>
      <c r="I13" s="51"/>
      <c r="J13" s="137"/>
      <c r="K13" s="137"/>
      <c r="L13" s="137"/>
      <c r="M13" s="137"/>
      <c r="N13" s="137"/>
      <c r="O13" s="137"/>
    </row>
    <row r="14" spans="1:15" ht="15" customHeight="1" x14ac:dyDescent="0.25">
      <c r="A14" s="131" t="s">
        <v>49</v>
      </c>
      <c r="B14" s="149" t="s">
        <v>97</v>
      </c>
      <c r="C14" s="157"/>
      <c r="D14" s="158"/>
      <c r="E14" s="158"/>
      <c r="F14" s="65"/>
      <c r="G14" s="75">
        <f t="shared" si="2"/>
        <v>0</v>
      </c>
      <c r="H14" s="76" t="str">
        <f t="shared" si="3"/>
        <v/>
      </c>
      <c r="I14" s="52"/>
      <c r="J14" s="137"/>
      <c r="K14" s="137"/>
      <c r="L14" s="137"/>
      <c r="M14" s="137"/>
      <c r="N14" s="137"/>
      <c r="O14" s="137"/>
    </row>
    <row r="15" spans="1:15" ht="15" customHeight="1" x14ac:dyDescent="0.25">
      <c r="A15" s="131" t="s">
        <v>49</v>
      </c>
      <c r="B15" s="110" t="s">
        <v>67</v>
      </c>
      <c r="C15" s="116"/>
      <c r="D15" s="117"/>
      <c r="E15" s="117"/>
      <c r="F15" s="66"/>
      <c r="G15" s="66">
        <f t="shared" si="2"/>
        <v>0</v>
      </c>
      <c r="H15" s="71" t="str">
        <f t="shared" si="3"/>
        <v/>
      </c>
      <c r="I15" s="51"/>
      <c r="J15" s="137"/>
      <c r="K15" s="137"/>
      <c r="L15" s="137"/>
      <c r="M15" s="137"/>
      <c r="N15" s="137"/>
      <c r="O15" s="137"/>
    </row>
    <row r="16" spans="1:15" ht="15" customHeight="1" x14ac:dyDescent="0.25">
      <c r="A16" s="131" t="s">
        <v>49</v>
      </c>
      <c r="B16" s="119" t="s">
        <v>68</v>
      </c>
      <c r="C16" s="120"/>
      <c r="D16" s="121"/>
      <c r="E16" s="121"/>
      <c r="F16" s="75"/>
      <c r="G16" s="75">
        <f t="shared" si="2"/>
        <v>0</v>
      </c>
      <c r="H16" s="76" t="str">
        <f t="shared" si="3"/>
        <v/>
      </c>
      <c r="I16" s="82"/>
      <c r="J16" s="137"/>
      <c r="K16" s="137"/>
      <c r="L16" s="137"/>
      <c r="M16" s="137"/>
      <c r="N16" s="137"/>
      <c r="O16" s="137"/>
    </row>
    <row r="17" spans="1:15" ht="15" customHeight="1" x14ac:dyDescent="0.25">
      <c r="A17" s="131" t="s">
        <v>49</v>
      </c>
      <c r="B17" s="143" t="s">
        <v>69</v>
      </c>
      <c r="C17" s="154"/>
      <c r="D17" s="155"/>
      <c r="E17" s="155"/>
      <c r="F17" s="64"/>
      <c r="G17" s="66">
        <f t="shared" si="2"/>
        <v>0</v>
      </c>
      <c r="H17" s="71" t="str">
        <f t="shared" si="3"/>
        <v/>
      </c>
      <c r="I17" s="83"/>
      <c r="J17" s="137"/>
      <c r="K17" s="137"/>
      <c r="L17" s="137"/>
      <c r="M17" s="137"/>
      <c r="N17" s="137"/>
      <c r="O17" s="137"/>
    </row>
    <row r="18" spans="1:15" ht="15" customHeight="1" x14ac:dyDescent="0.25">
      <c r="A18" s="131" t="s">
        <v>49</v>
      </c>
      <c r="B18" s="119" t="s">
        <v>70</v>
      </c>
      <c r="C18" s="120">
        <v>16590</v>
      </c>
      <c r="D18" s="121">
        <v>6376</v>
      </c>
      <c r="E18" s="121">
        <v>5822</v>
      </c>
      <c r="F18" s="75">
        <v>6520</v>
      </c>
      <c r="G18" s="75">
        <f t="shared" si="2"/>
        <v>10214</v>
      </c>
      <c r="H18" s="76" t="str">
        <f t="shared" si="3"/>
        <v>160,2%▲</v>
      </c>
      <c r="I18" s="82" t="s">
        <v>143</v>
      </c>
      <c r="J18" s="137"/>
      <c r="K18" s="137"/>
      <c r="L18" s="137"/>
      <c r="M18" s="137"/>
      <c r="N18" s="137"/>
      <c r="O18" s="137"/>
    </row>
    <row r="19" spans="1:15" ht="15" customHeight="1" x14ac:dyDescent="0.25">
      <c r="A19" s="131" t="s">
        <v>49</v>
      </c>
      <c r="B19" s="143" t="s">
        <v>71</v>
      </c>
      <c r="C19" s="154"/>
      <c r="D19" s="155"/>
      <c r="E19" s="155"/>
      <c r="F19" s="64"/>
      <c r="G19" s="66">
        <f t="shared" si="2"/>
        <v>0</v>
      </c>
      <c r="H19" s="71" t="str">
        <f t="shared" si="3"/>
        <v/>
      </c>
      <c r="I19" s="83"/>
      <c r="J19" s="137"/>
      <c r="K19" s="137"/>
      <c r="L19" s="137"/>
      <c r="M19" s="137"/>
      <c r="N19" s="137"/>
      <c r="O19" s="137"/>
    </row>
    <row r="20" spans="1:15" ht="15" customHeight="1" x14ac:dyDescent="0.25">
      <c r="A20" s="131" t="s">
        <v>49</v>
      </c>
      <c r="B20" s="119" t="s">
        <v>72</v>
      </c>
      <c r="C20" s="120"/>
      <c r="D20" s="121"/>
      <c r="E20" s="121"/>
      <c r="F20" s="75"/>
      <c r="G20" s="75">
        <f t="shared" si="2"/>
        <v>0</v>
      </c>
      <c r="H20" s="76" t="str">
        <f t="shared" si="3"/>
        <v/>
      </c>
      <c r="I20" s="82"/>
      <c r="J20" s="137"/>
      <c r="K20" s="137"/>
      <c r="L20" s="137"/>
      <c r="M20" s="137"/>
      <c r="N20" s="137"/>
      <c r="O20" s="137"/>
    </row>
    <row r="21" spans="1:15" ht="15" customHeight="1" x14ac:dyDescent="0.25">
      <c r="A21" s="131" t="s">
        <v>49</v>
      </c>
      <c r="B21" s="143" t="s">
        <v>73</v>
      </c>
      <c r="C21" s="154"/>
      <c r="D21" s="155"/>
      <c r="E21" s="155"/>
      <c r="F21" s="64"/>
      <c r="G21" s="66">
        <f t="shared" si="2"/>
        <v>0</v>
      </c>
      <c r="H21" s="71" t="str">
        <f t="shared" si="3"/>
        <v/>
      </c>
      <c r="I21" s="83"/>
      <c r="J21" s="137"/>
      <c r="K21" s="137"/>
      <c r="L21" s="137"/>
      <c r="M21" s="137"/>
      <c r="N21" s="137"/>
      <c r="O21" s="137"/>
    </row>
    <row r="22" spans="1:15" ht="15" customHeight="1" x14ac:dyDescent="0.25">
      <c r="A22" s="131" t="s">
        <v>49</v>
      </c>
      <c r="B22" s="119" t="s">
        <v>74</v>
      </c>
      <c r="C22" s="120">
        <v>939</v>
      </c>
      <c r="D22" s="121">
        <v>599</v>
      </c>
      <c r="E22" s="121">
        <v>569</v>
      </c>
      <c r="F22" s="75">
        <v>736</v>
      </c>
      <c r="G22" s="75">
        <f t="shared" si="2"/>
        <v>340</v>
      </c>
      <c r="H22" s="76" t="str">
        <f t="shared" si="3"/>
        <v>56,8%▲</v>
      </c>
      <c r="I22" s="82" t="s">
        <v>144</v>
      </c>
      <c r="J22" s="137"/>
      <c r="K22" s="137"/>
      <c r="L22" s="137"/>
      <c r="M22" s="137"/>
      <c r="N22" s="137"/>
      <c r="O22" s="137"/>
    </row>
    <row r="23" spans="1:15" ht="15" customHeight="1" x14ac:dyDescent="0.25">
      <c r="A23" s="131" t="s">
        <v>49</v>
      </c>
      <c r="B23" s="110" t="s">
        <v>75</v>
      </c>
      <c r="C23" s="116"/>
      <c r="D23" s="117"/>
      <c r="E23" s="117"/>
      <c r="F23" s="66"/>
      <c r="G23" s="66">
        <f t="shared" si="2"/>
        <v>0</v>
      </c>
      <c r="H23" s="71" t="str">
        <f t="shared" si="3"/>
        <v/>
      </c>
      <c r="I23" s="51"/>
      <c r="J23" s="137"/>
      <c r="K23" s="137"/>
      <c r="L23" s="137"/>
      <c r="M23" s="137"/>
      <c r="N23" s="137"/>
      <c r="O23" s="137"/>
    </row>
    <row r="24" spans="1:15" ht="15" customHeight="1" x14ac:dyDescent="0.25">
      <c r="A24" s="131" t="s">
        <v>49</v>
      </c>
      <c r="B24" s="149" t="s">
        <v>76</v>
      </c>
      <c r="C24" s="157"/>
      <c r="D24" s="158"/>
      <c r="E24" s="158"/>
      <c r="F24" s="65"/>
      <c r="G24" s="75">
        <f t="shared" si="2"/>
        <v>0</v>
      </c>
      <c r="H24" s="76" t="str">
        <f t="shared" si="3"/>
        <v/>
      </c>
      <c r="I24" s="52"/>
      <c r="J24" s="137"/>
      <c r="K24" s="137"/>
      <c r="L24" s="137"/>
      <c r="M24" s="137"/>
      <c r="N24" s="137"/>
      <c r="O24" s="137"/>
    </row>
    <row r="25" spans="1:15" ht="15" customHeight="1" x14ac:dyDescent="0.25">
      <c r="A25" s="131" t="s">
        <v>49</v>
      </c>
      <c r="B25" s="110" t="s">
        <v>77</v>
      </c>
      <c r="C25" s="116"/>
      <c r="D25" s="117"/>
      <c r="E25" s="117"/>
      <c r="F25" s="66"/>
      <c r="G25" s="66">
        <f t="shared" si="2"/>
        <v>0</v>
      </c>
      <c r="H25" s="71" t="str">
        <f t="shared" si="3"/>
        <v/>
      </c>
      <c r="I25" s="51"/>
      <c r="J25" s="137"/>
      <c r="K25" s="137"/>
      <c r="L25" s="137"/>
      <c r="M25" s="137"/>
      <c r="N25" s="137"/>
      <c r="O25" s="137"/>
    </row>
    <row r="26" spans="1:15" ht="15" customHeight="1" x14ac:dyDescent="0.25">
      <c r="A26" s="131" t="s">
        <v>49</v>
      </c>
      <c r="B26" s="149" t="s">
        <v>78</v>
      </c>
      <c r="C26" s="157"/>
      <c r="D26" s="158"/>
      <c r="E26" s="158"/>
      <c r="F26" s="65"/>
      <c r="G26" s="75">
        <f t="shared" si="2"/>
        <v>0</v>
      </c>
      <c r="H26" s="76" t="str">
        <f t="shared" si="3"/>
        <v/>
      </c>
      <c r="I26" s="52"/>
      <c r="J26" s="137"/>
      <c r="K26" s="137"/>
      <c r="L26" s="137"/>
      <c r="M26" s="137"/>
      <c r="N26" s="137"/>
      <c r="O26" s="137"/>
    </row>
    <row r="27" spans="1:15" ht="15" customHeight="1" x14ac:dyDescent="0.25">
      <c r="A27" s="131" t="s">
        <v>49</v>
      </c>
      <c r="B27" s="110" t="s">
        <v>79</v>
      </c>
      <c r="C27" s="116"/>
      <c r="D27" s="117"/>
      <c r="E27" s="117"/>
      <c r="F27" s="66"/>
      <c r="G27" s="66">
        <f t="shared" si="2"/>
        <v>0</v>
      </c>
      <c r="H27" s="71" t="str">
        <f t="shared" si="3"/>
        <v/>
      </c>
      <c r="I27" s="51"/>
      <c r="J27" s="137"/>
      <c r="K27" s="137"/>
      <c r="L27" s="137"/>
      <c r="M27" s="137"/>
      <c r="N27" s="137"/>
      <c r="O27" s="137"/>
    </row>
    <row r="28" spans="1:15" s="46" customFormat="1" ht="15" customHeight="1" x14ac:dyDescent="0.25">
      <c r="A28" s="131" t="s">
        <v>49</v>
      </c>
      <c r="B28" s="149" t="s">
        <v>80</v>
      </c>
      <c r="C28" s="157"/>
      <c r="D28" s="158"/>
      <c r="E28" s="158"/>
      <c r="F28" s="65"/>
      <c r="G28" s="75">
        <f t="shared" si="2"/>
        <v>0</v>
      </c>
      <c r="H28" s="76" t="str">
        <f t="shared" si="3"/>
        <v/>
      </c>
      <c r="I28" s="52"/>
      <c r="J28" s="45"/>
      <c r="K28" s="45"/>
      <c r="L28" s="45"/>
      <c r="M28" s="45"/>
      <c r="N28" s="45"/>
      <c r="O28" s="45"/>
    </row>
    <row r="29" spans="1:15" ht="15" customHeight="1" x14ac:dyDescent="0.25">
      <c r="A29" s="131" t="s">
        <v>49</v>
      </c>
      <c r="B29" s="110" t="s">
        <v>81</v>
      </c>
      <c r="C29" s="116"/>
      <c r="D29" s="117"/>
      <c r="E29" s="117"/>
      <c r="F29" s="66"/>
      <c r="G29" s="66">
        <f t="shared" si="2"/>
        <v>0</v>
      </c>
      <c r="H29" s="71" t="str">
        <f t="shared" si="3"/>
        <v/>
      </c>
      <c r="I29" s="51"/>
      <c r="J29" s="137"/>
      <c r="K29" s="137"/>
      <c r="L29" s="137"/>
      <c r="M29" s="137"/>
      <c r="N29" s="137"/>
      <c r="O29" s="137"/>
    </row>
    <row r="30" spans="1:15" ht="15" customHeight="1" x14ac:dyDescent="0.25">
      <c r="A30" s="131" t="s">
        <v>49</v>
      </c>
      <c r="B30" s="149" t="s">
        <v>82</v>
      </c>
      <c r="C30" s="157"/>
      <c r="D30" s="158"/>
      <c r="E30" s="158"/>
      <c r="F30" s="65"/>
      <c r="G30" s="75">
        <f t="shared" si="2"/>
        <v>0</v>
      </c>
      <c r="H30" s="76" t="str">
        <f t="shared" si="3"/>
        <v/>
      </c>
      <c r="I30" s="52"/>
      <c r="J30" s="137"/>
      <c r="K30" s="137"/>
      <c r="L30" s="137"/>
      <c r="M30" s="137"/>
      <c r="N30" s="137"/>
      <c r="O30" s="137"/>
    </row>
    <row r="31" spans="1:15" ht="15" customHeight="1" x14ac:dyDescent="0.25">
      <c r="A31" s="131" t="s">
        <v>49</v>
      </c>
      <c r="B31" s="110" t="s">
        <v>83</v>
      </c>
      <c r="C31" s="116">
        <v>2181</v>
      </c>
      <c r="D31" s="117">
        <v>2171</v>
      </c>
      <c r="E31" s="117"/>
      <c r="F31" s="66"/>
      <c r="G31" s="66">
        <f t="shared" si="2"/>
        <v>10</v>
      </c>
      <c r="H31" s="71" t="str">
        <f t="shared" si="3"/>
        <v>0,5%</v>
      </c>
      <c r="I31" s="51"/>
      <c r="J31" s="137"/>
      <c r="K31" s="137"/>
      <c r="L31" s="137"/>
      <c r="M31" s="137"/>
      <c r="N31" s="137"/>
      <c r="O31" s="137"/>
    </row>
    <row r="32" spans="1:15" ht="15" customHeight="1" x14ac:dyDescent="0.25">
      <c r="A32" s="131" t="s">
        <v>49</v>
      </c>
      <c r="B32" s="149" t="s">
        <v>84</v>
      </c>
      <c r="C32" s="157"/>
      <c r="D32" s="158"/>
      <c r="E32" s="158"/>
      <c r="F32" s="65"/>
      <c r="G32" s="75">
        <f t="shared" si="2"/>
        <v>0</v>
      </c>
      <c r="H32" s="76" t="str">
        <f t="shared" si="3"/>
        <v/>
      </c>
      <c r="I32" s="52"/>
      <c r="J32" s="137"/>
      <c r="K32" s="137"/>
      <c r="L32" s="137"/>
      <c r="M32" s="137"/>
      <c r="N32" s="137"/>
      <c r="O32" s="137"/>
    </row>
    <row r="33" spans="1:15" ht="15" customHeight="1" x14ac:dyDescent="0.25">
      <c r="A33" s="131" t="s">
        <v>49</v>
      </c>
      <c r="B33" s="110" t="s">
        <v>85</v>
      </c>
      <c r="C33" s="116"/>
      <c r="D33" s="117"/>
      <c r="E33" s="117"/>
      <c r="F33" s="66"/>
      <c r="G33" s="66">
        <f t="shared" si="2"/>
        <v>0</v>
      </c>
      <c r="H33" s="71" t="str">
        <f t="shared" si="3"/>
        <v/>
      </c>
      <c r="I33" s="51"/>
      <c r="J33" s="137"/>
      <c r="K33" s="137"/>
      <c r="L33" s="137"/>
      <c r="M33" s="137"/>
      <c r="N33" s="137"/>
      <c r="O33" s="137"/>
    </row>
    <row r="34" spans="1:15" ht="15" customHeight="1" x14ac:dyDescent="0.25">
      <c r="A34" s="131" t="s">
        <v>49</v>
      </c>
      <c r="B34" s="149" t="s">
        <v>98</v>
      </c>
      <c r="C34" s="157"/>
      <c r="D34" s="158"/>
      <c r="E34" s="158"/>
      <c r="F34" s="65"/>
      <c r="G34" s="75">
        <f t="shared" si="2"/>
        <v>0</v>
      </c>
      <c r="H34" s="76" t="str">
        <f t="shared" si="3"/>
        <v/>
      </c>
      <c r="I34" s="52"/>
      <c r="J34" s="137"/>
      <c r="K34" s="137"/>
      <c r="L34" s="137"/>
      <c r="M34" s="137"/>
      <c r="N34" s="137"/>
      <c r="O34" s="137"/>
    </row>
    <row r="35" spans="1:15" ht="15" customHeight="1" x14ac:dyDescent="0.25">
      <c r="A35" s="131" t="s">
        <v>49</v>
      </c>
      <c r="B35" s="110" t="s">
        <v>86</v>
      </c>
      <c r="C35" s="116"/>
      <c r="D35" s="117"/>
      <c r="E35" s="117"/>
      <c r="F35" s="66">
        <v>0</v>
      </c>
      <c r="G35" s="66">
        <f t="shared" si="2"/>
        <v>0</v>
      </c>
      <c r="H35" s="71" t="str">
        <f t="shared" si="3"/>
        <v/>
      </c>
      <c r="I35" s="51"/>
      <c r="J35" s="137"/>
      <c r="K35" s="137"/>
      <c r="L35" s="137"/>
      <c r="M35" s="137"/>
      <c r="N35" s="137"/>
      <c r="O35" s="137"/>
    </row>
    <row r="36" spans="1:15" ht="15" customHeight="1" x14ac:dyDescent="0.25">
      <c r="A36" s="131" t="s">
        <v>49</v>
      </c>
      <c r="B36" s="149" t="s">
        <v>87</v>
      </c>
      <c r="C36" s="157"/>
      <c r="D36" s="158"/>
      <c r="E36" s="158"/>
      <c r="F36" s="65">
        <v>0</v>
      </c>
      <c r="G36" s="75">
        <f t="shared" si="2"/>
        <v>0</v>
      </c>
      <c r="H36" s="76" t="str">
        <f t="shared" si="3"/>
        <v/>
      </c>
      <c r="I36" s="52"/>
      <c r="J36" s="137"/>
      <c r="K36" s="137"/>
      <c r="L36" s="137"/>
      <c r="M36" s="137"/>
      <c r="N36" s="137"/>
      <c r="O36" s="137"/>
    </row>
    <row r="37" spans="1:15" ht="15" customHeight="1" x14ac:dyDescent="0.25">
      <c r="A37" s="131" t="s">
        <v>49</v>
      </c>
      <c r="B37" s="110" t="s">
        <v>88</v>
      </c>
      <c r="C37" s="116"/>
      <c r="D37" s="117"/>
      <c r="E37" s="117"/>
      <c r="F37" s="66">
        <v>0</v>
      </c>
      <c r="G37" s="66">
        <f t="shared" si="2"/>
        <v>0</v>
      </c>
      <c r="H37" s="71" t="str">
        <f t="shared" si="3"/>
        <v/>
      </c>
      <c r="I37" s="51"/>
      <c r="J37" s="137"/>
      <c r="K37" s="137"/>
      <c r="L37" s="137"/>
      <c r="M37" s="137"/>
      <c r="N37" s="137"/>
      <c r="O37" s="137"/>
    </row>
    <row r="38" spans="1:15" ht="15" customHeight="1" x14ac:dyDescent="0.25">
      <c r="A38" s="131" t="s">
        <v>49</v>
      </c>
      <c r="B38" s="149" t="s">
        <v>89</v>
      </c>
      <c r="C38" s="157">
        <v>35</v>
      </c>
      <c r="D38" s="158">
        <v>7</v>
      </c>
      <c r="E38" s="158">
        <v>25</v>
      </c>
      <c r="F38" s="65">
        <v>86</v>
      </c>
      <c r="G38" s="75">
        <f t="shared" si="2"/>
        <v>28</v>
      </c>
      <c r="H38" s="76" t="str">
        <f t="shared" si="3"/>
        <v>400,0%▲</v>
      </c>
      <c r="I38" s="52" t="s">
        <v>145</v>
      </c>
      <c r="J38" s="137"/>
      <c r="K38" s="137"/>
      <c r="L38" s="137"/>
      <c r="M38" s="137"/>
      <c r="N38" s="137"/>
      <c r="O38" s="137"/>
    </row>
    <row r="39" spans="1:15" ht="15" customHeight="1" x14ac:dyDescent="0.25">
      <c r="A39" s="131" t="s">
        <v>49</v>
      </c>
      <c r="B39" s="110" t="s">
        <v>90</v>
      </c>
      <c r="C39" s="116"/>
      <c r="D39" s="117">
        <v>0</v>
      </c>
      <c r="E39" s="117">
        <v>-348</v>
      </c>
      <c r="F39" s="66">
        <v>-230</v>
      </c>
      <c r="G39" s="66">
        <f t="shared" si="2"/>
        <v>0</v>
      </c>
      <c r="H39" s="71" t="str">
        <f t="shared" si="3"/>
        <v/>
      </c>
      <c r="I39" s="51"/>
      <c r="J39" s="137"/>
      <c r="K39" s="137"/>
      <c r="L39" s="137"/>
      <c r="M39" s="137"/>
      <c r="N39" s="137"/>
      <c r="O39" s="137"/>
    </row>
    <row r="40" spans="1:15" ht="15" customHeight="1" x14ac:dyDescent="0.25">
      <c r="A40" s="131" t="s">
        <v>49</v>
      </c>
      <c r="B40" s="149" t="s">
        <v>91</v>
      </c>
      <c r="C40" s="157">
        <v>-72</v>
      </c>
      <c r="D40" s="158">
        <v>-2</v>
      </c>
      <c r="E40" s="158">
        <v>0</v>
      </c>
      <c r="F40" s="65">
        <v>-16</v>
      </c>
      <c r="G40" s="75">
        <f t="shared" si="2"/>
        <v>-70</v>
      </c>
      <c r="H40" s="76" t="str">
        <f t="shared" si="3"/>
        <v>3500,0%▲</v>
      </c>
      <c r="I40" s="52" t="s">
        <v>145</v>
      </c>
      <c r="J40" s="137"/>
      <c r="K40" s="137"/>
      <c r="L40" s="137"/>
      <c r="M40" s="137"/>
      <c r="N40" s="137"/>
      <c r="O40" s="137"/>
    </row>
    <row r="41" spans="1:15" ht="15" customHeight="1" x14ac:dyDescent="0.25">
      <c r="A41" s="131" t="s">
        <v>49</v>
      </c>
      <c r="B41" s="110" t="s">
        <v>92</v>
      </c>
      <c r="C41" s="116">
        <v>-114</v>
      </c>
      <c r="D41" s="117">
        <v>-73</v>
      </c>
      <c r="E41" s="117">
        <v>-289</v>
      </c>
      <c r="F41" s="66">
        <v>-168</v>
      </c>
      <c r="G41" s="66">
        <f t="shared" si="2"/>
        <v>-41</v>
      </c>
      <c r="H41" s="71" t="str">
        <f t="shared" si="3"/>
        <v>56,2%▲</v>
      </c>
      <c r="I41" s="51" t="s">
        <v>145</v>
      </c>
      <c r="J41" s="137"/>
      <c r="K41" s="137"/>
      <c r="L41" s="137"/>
      <c r="M41" s="137"/>
      <c r="N41" s="137"/>
      <c r="O41" s="137"/>
    </row>
    <row r="42" spans="1:15" ht="15" customHeight="1" x14ac:dyDescent="0.25">
      <c r="A42" s="131" t="s">
        <v>49</v>
      </c>
      <c r="B42" s="149" t="s">
        <v>93</v>
      </c>
      <c r="C42" s="157"/>
      <c r="D42" s="158"/>
      <c r="E42" s="158"/>
      <c r="F42" s="65">
        <v>0</v>
      </c>
      <c r="G42" s="75">
        <f t="shared" si="2"/>
        <v>0</v>
      </c>
      <c r="H42" s="76" t="str">
        <f t="shared" si="3"/>
        <v/>
      </c>
      <c r="I42" s="52"/>
      <c r="J42" s="137"/>
      <c r="K42" s="137"/>
      <c r="L42" s="137"/>
      <c r="M42" s="137"/>
      <c r="N42" s="137"/>
      <c r="O42" s="137"/>
    </row>
    <row r="43" spans="1:15" ht="15" customHeight="1" x14ac:dyDescent="0.25">
      <c r="A43" s="131" t="s">
        <v>49</v>
      </c>
      <c r="B43" s="110" t="s">
        <v>99</v>
      </c>
      <c r="C43" s="116">
        <v>15210</v>
      </c>
      <c r="D43" s="117">
        <v>15087</v>
      </c>
      <c r="E43" s="117">
        <v>7699</v>
      </c>
      <c r="F43" s="66">
        <v>19572</v>
      </c>
      <c r="G43" s="66">
        <f t="shared" si="2"/>
        <v>123</v>
      </c>
      <c r="H43" s="71" t="str">
        <f t="shared" si="3"/>
        <v>0,8%</v>
      </c>
      <c r="I43" s="51"/>
      <c r="J43" s="137"/>
      <c r="K43" s="137"/>
      <c r="L43" s="137"/>
      <c r="M43" s="137"/>
      <c r="N43" s="137"/>
      <c r="O43" s="137"/>
    </row>
    <row r="44" spans="1:15" ht="15" customHeight="1" x14ac:dyDescent="0.25">
      <c r="A44" s="131" t="s">
        <v>49</v>
      </c>
      <c r="B44" s="149" t="s">
        <v>94</v>
      </c>
      <c r="C44" s="157">
        <v>21010</v>
      </c>
      <c r="D44" s="158">
        <v>15984</v>
      </c>
      <c r="E44" s="158">
        <v>22391</v>
      </c>
      <c r="F44" s="65">
        <v>21385</v>
      </c>
      <c r="G44" s="75">
        <f t="shared" si="2"/>
        <v>5026</v>
      </c>
      <c r="H44" s="76" t="str">
        <f t="shared" si="3"/>
        <v>31,4%▲</v>
      </c>
      <c r="I44" s="52" t="s">
        <v>146</v>
      </c>
      <c r="J44" s="137"/>
      <c r="K44" s="137"/>
      <c r="L44" s="137"/>
      <c r="M44" s="137"/>
      <c r="N44" s="137"/>
      <c r="O44" s="137"/>
    </row>
    <row r="45" spans="1:15" ht="15" customHeight="1" x14ac:dyDescent="0.25">
      <c r="A45" s="131" t="s">
        <v>49</v>
      </c>
      <c r="B45" s="110" t="s">
        <v>100</v>
      </c>
      <c r="C45" s="116">
        <v>122288</v>
      </c>
      <c r="D45" s="117">
        <v>128326</v>
      </c>
      <c r="E45" s="117">
        <v>127620</v>
      </c>
      <c r="F45" s="66">
        <v>141247</v>
      </c>
      <c r="G45" s="66">
        <f t="shared" si="2"/>
        <v>-6038</v>
      </c>
      <c r="H45" s="71" t="str">
        <f t="shared" si="3"/>
        <v>-4,7%</v>
      </c>
      <c r="I45" s="51"/>
      <c r="J45" s="137"/>
      <c r="K45" s="137"/>
      <c r="L45" s="137"/>
      <c r="M45" s="137"/>
      <c r="N45" s="137"/>
      <c r="O45" s="137"/>
    </row>
    <row r="46" spans="1:15" ht="15" customHeight="1" x14ac:dyDescent="0.25">
      <c r="A46" s="131" t="s">
        <v>49</v>
      </c>
      <c r="B46" s="119" t="s">
        <v>101</v>
      </c>
      <c r="C46" s="120"/>
      <c r="D46" s="121"/>
      <c r="E46" s="121"/>
      <c r="F46" s="75"/>
      <c r="G46" s="75">
        <f t="shared" ref="G46" si="4">IF(ISERROR(C46- D46)=TRUE,"",C46 - D46)</f>
        <v>0</v>
      </c>
      <c r="H46" s="76" t="str">
        <f t="shared" ref="H46" si="5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82"/>
      <c r="J46" s="137"/>
      <c r="K46" s="137"/>
      <c r="L46" s="137"/>
      <c r="M46" s="137"/>
      <c r="N46" s="137"/>
      <c r="O46" s="137"/>
    </row>
    <row r="47" spans="1:15" ht="15" customHeight="1" x14ac:dyDescent="0.25">
      <c r="A47" s="131" t="s">
        <v>49</v>
      </c>
      <c r="B47" s="110" t="s">
        <v>102</v>
      </c>
      <c r="C47" s="116"/>
      <c r="D47" s="117">
        <v>36</v>
      </c>
      <c r="E47" s="117">
        <v>734</v>
      </c>
      <c r="F47" s="66">
        <v>146</v>
      </c>
      <c r="G47" s="66">
        <f t="shared" si="2"/>
        <v>-36</v>
      </c>
      <c r="H47" s="71" t="str">
        <f t="shared" si="3"/>
        <v>-100,0%▼</v>
      </c>
      <c r="I47" s="51" t="s">
        <v>147</v>
      </c>
      <c r="J47" s="137"/>
      <c r="K47" s="137"/>
      <c r="L47" s="137"/>
      <c r="M47" s="137"/>
      <c r="N47" s="137"/>
      <c r="O47" s="137"/>
    </row>
    <row r="48" spans="1:15" ht="15" customHeight="1" x14ac:dyDescent="0.25">
      <c r="A48" s="131" t="s">
        <v>49</v>
      </c>
      <c r="B48" s="149" t="s">
        <v>103</v>
      </c>
      <c r="C48" s="157"/>
      <c r="D48" s="158"/>
      <c r="E48" s="158"/>
      <c r="F48" s="65">
        <v>0</v>
      </c>
      <c r="G48" s="75">
        <f t="shared" si="2"/>
        <v>0</v>
      </c>
      <c r="H48" s="76" t="str">
        <f t="shared" si="3"/>
        <v/>
      </c>
      <c r="I48" s="52"/>
      <c r="J48" s="137"/>
      <c r="K48" s="137"/>
      <c r="L48" s="137"/>
      <c r="M48" s="137"/>
      <c r="N48" s="137"/>
      <c r="O48" s="137"/>
    </row>
    <row r="49" spans="1:15" ht="15" customHeight="1" x14ac:dyDescent="0.25">
      <c r="A49" s="131" t="s">
        <v>49</v>
      </c>
      <c r="B49" s="110" t="s">
        <v>104</v>
      </c>
      <c r="C49" s="116">
        <v>2</v>
      </c>
      <c r="D49" s="117">
        <v>2</v>
      </c>
      <c r="E49" s="117">
        <v>1</v>
      </c>
      <c r="F49" s="66">
        <v>2</v>
      </c>
      <c r="G49" s="66">
        <f t="shared" si="2"/>
        <v>0</v>
      </c>
      <c r="H49" s="71" t="str">
        <f t="shared" si="3"/>
        <v>0,0%</v>
      </c>
      <c r="I49" s="51" t="s">
        <v>145</v>
      </c>
      <c r="J49" s="137"/>
      <c r="K49" s="137"/>
      <c r="L49" s="137"/>
      <c r="M49" s="137"/>
      <c r="N49" s="137"/>
      <c r="O49" s="137"/>
    </row>
    <row r="50" spans="1:15" ht="15" customHeight="1" x14ac:dyDescent="0.25">
      <c r="A50" s="131" t="s">
        <v>49</v>
      </c>
      <c r="B50" s="149" t="s">
        <v>105</v>
      </c>
      <c r="C50" s="157"/>
      <c r="D50" s="158"/>
      <c r="E50" s="158"/>
      <c r="F50" s="65">
        <v>0</v>
      </c>
      <c r="G50" s="75">
        <f t="shared" si="2"/>
        <v>0</v>
      </c>
      <c r="H50" s="76" t="str">
        <f t="shared" si="3"/>
        <v/>
      </c>
      <c r="I50" s="52"/>
      <c r="J50" s="137"/>
      <c r="K50" s="137"/>
      <c r="L50" s="137"/>
      <c r="M50" s="137"/>
      <c r="N50" s="137"/>
      <c r="O50" s="137"/>
    </row>
    <row r="51" spans="1:15" ht="15" customHeight="1" x14ac:dyDescent="0.25">
      <c r="A51" s="131" t="s">
        <v>49</v>
      </c>
      <c r="B51" s="110" t="s">
        <v>106</v>
      </c>
      <c r="C51" s="116"/>
      <c r="D51" s="117"/>
      <c r="E51" s="117"/>
      <c r="F51" s="66">
        <v>0</v>
      </c>
      <c r="G51" s="66">
        <f t="shared" si="2"/>
        <v>0</v>
      </c>
      <c r="H51" s="71" t="str">
        <f t="shared" si="3"/>
        <v/>
      </c>
      <c r="I51" s="51"/>
      <c r="J51" s="137"/>
      <c r="K51" s="137"/>
      <c r="L51" s="137"/>
      <c r="M51" s="137"/>
      <c r="N51" s="137"/>
      <c r="O51" s="137"/>
    </row>
    <row r="52" spans="1:15" ht="15" customHeight="1" x14ac:dyDescent="0.25">
      <c r="A52" s="131" t="s">
        <v>49</v>
      </c>
      <c r="B52" s="149" t="s">
        <v>107</v>
      </c>
      <c r="C52" s="157">
        <v>10869</v>
      </c>
      <c r="D52" s="158">
        <v>10650</v>
      </c>
      <c r="E52" s="158">
        <v>10536</v>
      </c>
      <c r="F52" s="65">
        <v>10408</v>
      </c>
      <c r="G52" s="75">
        <f t="shared" si="2"/>
        <v>219</v>
      </c>
      <c r="H52" s="76" t="str">
        <f t="shared" si="3"/>
        <v>2,1%</v>
      </c>
      <c r="I52" s="52"/>
      <c r="J52" s="137"/>
      <c r="K52" s="137"/>
      <c r="L52" s="137"/>
      <c r="M52" s="137"/>
      <c r="N52" s="137"/>
      <c r="O52" s="137"/>
    </row>
    <row r="53" spans="1:15" ht="15" customHeight="1" x14ac:dyDescent="0.25">
      <c r="A53" s="131" t="s">
        <v>49</v>
      </c>
      <c r="B53" s="110" t="s">
        <v>108</v>
      </c>
      <c r="C53" s="116"/>
      <c r="D53" s="117"/>
      <c r="E53" s="117"/>
      <c r="F53" s="66">
        <v>0</v>
      </c>
      <c r="G53" s="66">
        <f t="shared" si="2"/>
        <v>0</v>
      </c>
      <c r="H53" s="71" t="str">
        <f t="shared" si="3"/>
        <v/>
      </c>
      <c r="I53" s="51"/>
      <c r="J53" s="137"/>
      <c r="K53" s="137"/>
      <c r="L53" s="137"/>
      <c r="M53" s="137"/>
      <c r="N53" s="137"/>
      <c r="O53" s="137"/>
    </row>
    <row r="54" spans="1:15" ht="15" customHeight="1" x14ac:dyDescent="0.25">
      <c r="A54" s="131" t="s">
        <v>49</v>
      </c>
      <c r="B54" s="149" t="s">
        <v>109</v>
      </c>
      <c r="C54" s="157"/>
      <c r="D54" s="158"/>
      <c r="E54" s="158"/>
      <c r="F54" s="65">
        <v>0</v>
      </c>
      <c r="G54" s="75">
        <f t="shared" si="2"/>
        <v>0</v>
      </c>
      <c r="H54" s="76" t="str">
        <f t="shared" si="3"/>
        <v/>
      </c>
      <c r="I54" s="52"/>
      <c r="J54" s="137"/>
      <c r="K54" s="137"/>
      <c r="L54" s="137"/>
      <c r="M54" s="137"/>
      <c r="N54" s="137"/>
      <c r="O54" s="137"/>
    </row>
    <row r="55" spans="1:15" s="46" customFormat="1" ht="15" customHeight="1" x14ac:dyDescent="0.25">
      <c r="A55" s="131" t="s">
        <v>49</v>
      </c>
      <c r="B55" s="110" t="s">
        <v>110</v>
      </c>
      <c r="C55" s="116">
        <v>1895</v>
      </c>
      <c r="D55" s="117">
        <v>1886</v>
      </c>
      <c r="E55" s="117">
        <v>1845</v>
      </c>
      <c r="F55" s="66">
        <v>1906</v>
      </c>
      <c r="G55" s="66">
        <f t="shared" si="2"/>
        <v>9</v>
      </c>
      <c r="H55" s="71" t="str">
        <f t="shared" si="3"/>
        <v>0,5%</v>
      </c>
      <c r="I55" s="51"/>
      <c r="J55" s="45"/>
      <c r="K55" s="45"/>
      <c r="L55" s="45"/>
      <c r="M55" s="45"/>
      <c r="N55" s="45"/>
      <c r="O55" s="45"/>
    </row>
    <row r="56" spans="1:15" ht="15" customHeight="1" x14ac:dyDescent="0.25">
      <c r="A56" s="131" t="s">
        <v>49</v>
      </c>
      <c r="B56" s="149" t="s">
        <v>111</v>
      </c>
      <c r="C56" s="157"/>
      <c r="D56" s="158"/>
      <c r="E56" s="158"/>
      <c r="F56" s="65">
        <v>0</v>
      </c>
      <c r="G56" s="75">
        <f t="shared" si="2"/>
        <v>0</v>
      </c>
      <c r="H56" s="76" t="str">
        <f t="shared" si="3"/>
        <v/>
      </c>
      <c r="I56" s="52"/>
      <c r="J56" s="137"/>
      <c r="K56" s="137"/>
      <c r="L56" s="137"/>
      <c r="M56" s="137"/>
      <c r="N56" s="137"/>
      <c r="O56" s="137"/>
    </row>
    <row r="57" spans="1:15" ht="15" customHeight="1" x14ac:dyDescent="0.25">
      <c r="A57" s="131" t="s">
        <v>49</v>
      </c>
      <c r="B57" s="110" t="s">
        <v>112</v>
      </c>
      <c r="C57" s="116">
        <v>9553</v>
      </c>
      <c r="D57" s="117">
        <v>7271</v>
      </c>
      <c r="E57" s="117">
        <v>6324</v>
      </c>
      <c r="F57" s="66"/>
      <c r="G57" s="66">
        <f t="shared" si="2"/>
        <v>2282</v>
      </c>
      <c r="H57" s="71" t="str">
        <f t="shared" si="3"/>
        <v>31,4%▲</v>
      </c>
      <c r="I57" s="51" t="s">
        <v>148</v>
      </c>
      <c r="J57" s="137"/>
      <c r="K57" s="137"/>
      <c r="L57" s="137"/>
      <c r="M57" s="137"/>
      <c r="N57" s="137"/>
      <c r="O57" s="137"/>
    </row>
    <row r="58" spans="1:15" ht="15" customHeight="1" x14ac:dyDescent="0.25">
      <c r="A58" s="131" t="s">
        <v>49</v>
      </c>
      <c r="B58" s="149" t="s">
        <v>113</v>
      </c>
      <c r="C58" s="157">
        <v>75804</v>
      </c>
      <c r="D58" s="158">
        <v>70320.539999999994</v>
      </c>
      <c r="E58" s="158">
        <v>51750</v>
      </c>
      <c r="F58" s="65"/>
      <c r="G58" s="75">
        <f t="shared" si="2"/>
        <v>5483.4600000000064</v>
      </c>
      <c r="H58" s="76" t="str">
        <f t="shared" si="3"/>
        <v>7,8%▲</v>
      </c>
      <c r="I58" s="52" t="s">
        <v>148</v>
      </c>
      <c r="J58" s="137"/>
      <c r="K58" s="137"/>
      <c r="L58" s="137"/>
      <c r="M58" s="137"/>
      <c r="N58" s="137"/>
      <c r="O58" s="137"/>
    </row>
    <row r="59" spans="1:15" ht="15" customHeight="1" x14ac:dyDescent="0.25">
      <c r="A59" s="131" t="s">
        <v>49</v>
      </c>
      <c r="B59" s="110" t="s">
        <v>114</v>
      </c>
      <c r="C59" s="116"/>
      <c r="D59" s="117"/>
      <c r="E59" s="117"/>
      <c r="F59" s="66">
        <v>0</v>
      </c>
      <c r="G59" s="66">
        <f t="shared" si="2"/>
        <v>0</v>
      </c>
      <c r="H59" s="71" t="str">
        <f t="shared" si="3"/>
        <v/>
      </c>
      <c r="I59" s="51"/>
      <c r="J59" s="137"/>
      <c r="K59" s="137"/>
      <c r="L59" s="137"/>
      <c r="M59" s="137"/>
      <c r="N59" s="137"/>
      <c r="O59" s="137"/>
    </row>
    <row r="60" spans="1:15" ht="15" customHeight="1" x14ac:dyDescent="0.25">
      <c r="A60" s="131" t="s">
        <v>49</v>
      </c>
      <c r="B60" s="119" t="s">
        <v>115</v>
      </c>
      <c r="C60" s="120"/>
      <c r="D60" s="121"/>
      <c r="E60" s="121"/>
      <c r="F60" s="75"/>
      <c r="G60" s="75">
        <f t="shared" ref="G60" si="6">IF(ISERROR(C60- D60)=TRUE,"",C60 - D60)</f>
        <v>0</v>
      </c>
      <c r="H60" s="76" t="str">
        <f t="shared" ref="H60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82"/>
      <c r="J60" s="137"/>
      <c r="K60" s="137"/>
      <c r="L60" s="137"/>
      <c r="M60" s="137"/>
      <c r="N60" s="137"/>
      <c r="O60" s="137"/>
    </row>
    <row r="61" spans="1:15" ht="15" customHeight="1" x14ac:dyDescent="0.25">
      <c r="A61" s="131" t="s">
        <v>49</v>
      </c>
      <c r="B61" s="110" t="s">
        <v>116</v>
      </c>
      <c r="C61" s="116"/>
      <c r="D61" s="117"/>
      <c r="E61" s="117"/>
      <c r="F61" s="66"/>
      <c r="G61" s="66">
        <f t="shared" ref="G61:G62" si="8">IF(ISERROR(C61- D61)=TRUE,"",C61 - D61)</f>
        <v>0</v>
      </c>
      <c r="H61" s="71" t="str">
        <f t="shared" ref="H61:H62" si="9">IF(ISERROR((((C61- D61)/D61)*100)=TRUE),"",IF((((C61- D61)/D61)*100)&lt;-7,FIXED(((C61- D61)/D61)*100, 1,TRUE) &amp;"%" &amp; "▼",IF((((C61- D61)/D61)*100)&gt;7,FIXED(((C61- D61)/D61)*100, 1,TRUE) &amp;"%" &amp;"▲",FIXED(((C61- D61)/D61)*100, 1,TRUE)&amp;"%")))</f>
        <v/>
      </c>
      <c r="I61" s="51"/>
      <c r="J61" s="137"/>
      <c r="K61" s="137"/>
      <c r="L61" s="137"/>
      <c r="M61" s="137"/>
      <c r="N61" s="137"/>
      <c r="O61" s="137"/>
    </row>
    <row r="62" spans="1:15" ht="15" customHeight="1" x14ac:dyDescent="0.25">
      <c r="A62" s="131" t="s">
        <v>49</v>
      </c>
      <c r="B62" s="119" t="s">
        <v>170</v>
      </c>
      <c r="C62" s="120"/>
      <c r="D62" s="121">
        <v>15630</v>
      </c>
      <c r="E62" s="121">
        <v>37285</v>
      </c>
      <c r="F62" s="75">
        <v>18909</v>
      </c>
      <c r="G62" s="75">
        <f t="shared" si="8"/>
        <v>-15630</v>
      </c>
      <c r="H62" s="76" t="str">
        <f t="shared" si="9"/>
        <v>-100,0%▼</v>
      </c>
      <c r="I62" s="82"/>
      <c r="J62" s="137"/>
      <c r="K62" s="137"/>
      <c r="L62" s="137"/>
      <c r="M62" s="137"/>
      <c r="N62" s="137"/>
      <c r="O62" s="137"/>
    </row>
    <row r="63" spans="1:15" ht="15" customHeight="1" x14ac:dyDescent="0.25">
      <c r="A63" s="111" t="s">
        <v>49</v>
      </c>
      <c r="B63" s="122" t="s">
        <v>8</v>
      </c>
      <c r="C63" s="123">
        <f>SUMIFS((C7:C62),(A7:A62),A63)</f>
        <v>277037</v>
      </c>
      <c r="D63" s="123">
        <f>SUMIFS(($D$7:$D$62),(A7:A62),A62)</f>
        <v>274857.53999999998</v>
      </c>
      <c r="E63" s="123">
        <f>SUMIFS(($E$7:$E$62),(A7:A62),A62)</f>
        <v>272579</v>
      </c>
      <c r="F63" s="123">
        <f>SUMIFS(($F$7:$F$62),(A7:A62),A62)</f>
        <v>221627</v>
      </c>
      <c r="G63" s="84">
        <f t="shared" si="2"/>
        <v>2179.460000000021</v>
      </c>
      <c r="H63" s="85" t="str">
        <f t="shared" si="3"/>
        <v>0,8%</v>
      </c>
      <c r="I63" s="86"/>
      <c r="J63" s="137"/>
      <c r="K63" s="137"/>
      <c r="L63" s="137"/>
      <c r="M63" s="137"/>
      <c r="N63" s="137"/>
      <c r="O63" s="137"/>
    </row>
    <row r="64" spans="1:15" ht="15" customHeight="1" x14ac:dyDescent="0.25">
      <c r="A64" s="53" t="s">
        <v>50</v>
      </c>
      <c r="B64" s="149"/>
      <c r="C64" s="158"/>
      <c r="D64" s="158"/>
      <c r="E64" s="158"/>
      <c r="F64" s="65"/>
      <c r="G64" s="75">
        <f t="shared" si="2"/>
        <v>0</v>
      </c>
      <c r="H64" s="76" t="str">
        <f t="shared" si="3"/>
        <v/>
      </c>
      <c r="I64" s="74"/>
      <c r="J64" s="16"/>
      <c r="K64" s="16"/>
      <c r="L64" s="16"/>
      <c r="M64" s="16"/>
      <c r="N64" s="16"/>
      <c r="O64" s="16"/>
    </row>
    <row r="65" spans="1:15" ht="15" customHeight="1" x14ac:dyDescent="0.25">
      <c r="A65" s="131" t="s">
        <v>50</v>
      </c>
      <c r="B65" s="110" t="s">
        <v>56</v>
      </c>
      <c r="C65" s="116"/>
      <c r="D65" s="117"/>
      <c r="E65" s="117"/>
      <c r="F65" s="66"/>
      <c r="G65" s="66">
        <f t="shared" si="2"/>
        <v>0</v>
      </c>
      <c r="H65" s="71" t="str">
        <f t="shared" si="3"/>
        <v/>
      </c>
      <c r="I65" s="51"/>
      <c r="J65" s="137"/>
      <c r="K65" s="137"/>
      <c r="L65" s="137"/>
      <c r="M65" s="137"/>
      <c r="N65" s="137"/>
      <c r="O65" s="137"/>
    </row>
    <row r="66" spans="1:15" ht="15" customHeight="1" x14ac:dyDescent="0.25">
      <c r="A66" s="131" t="s">
        <v>50</v>
      </c>
      <c r="B66" s="119" t="s">
        <v>61</v>
      </c>
      <c r="C66" s="120"/>
      <c r="D66" s="121"/>
      <c r="E66" s="121"/>
      <c r="F66" s="75"/>
      <c r="G66" s="75">
        <f t="shared" si="2"/>
        <v>0</v>
      </c>
      <c r="H66" s="76" t="str">
        <f t="shared" si="3"/>
        <v/>
      </c>
      <c r="I66" s="82"/>
      <c r="J66" s="137"/>
      <c r="K66" s="137"/>
      <c r="L66" s="137"/>
      <c r="M66" s="137"/>
      <c r="N66" s="137"/>
      <c r="O66" s="137"/>
    </row>
    <row r="67" spans="1:15" ht="15" customHeight="1" x14ac:dyDescent="0.25">
      <c r="A67" s="131" t="s">
        <v>50</v>
      </c>
      <c r="B67" s="110" t="s">
        <v>62</v>
      </c>
      <c r="C67" s="116">
        <v>53</v>
      </c>
      <c r="D67" s="117">
        <v>54</v>
      </c>
      <c r="E67" s="117">
        <v>48</v>
      </c>
      <c r="F67" s="66">
        <v>54</v>
      </c>
      <c r="G67" s="66">
        <f t="shared" si="2"/>
        <v>-1</v>
      </c>
      <c r="H67" s="71" t="str">
        <f t="shared" si="3"/>
        <v>-1,9%</v>
      </c>
      <c r="I67" s="184" t="s">
        <v>168</v>
      </c>
      <c r="J67" s="137"/>
      <c r="K67" s="137"/>
      <c r="L67" s="137"/>
      <c r="M67" s="137"/>
      <c r="N67" s="137"/>
      <c r="O67" s="137"/>
    </row>
    <row r="68" spans="1:15" ht="15" customHeight="1" x14ac:dyDescent="0.25">
      <c r="A68" s="131" t="s">
        <v>50</v>
      </c>
      <c r="B68" s="149" t="s">
        <v>63</v>
      </c>
      <c r="C68" s="157"/>
      <c r="D68" s="158"/>
      <c r="E68" s="158"/>
      <c r="F68" s="65"/>
      <c r="G68" s="75">
        <f t="shared" si="2"/>
        <v>0</v>
      </c>
      <c r="H68" s="76" t="str">
        <f t="shared" si="3"/>
        <v/>
      </c>
      <c r="I68" s="52"/>
      <c r="J68" s="137"/>
      <c r="K68" s="137"/>
      <c r="L68" s="137"/>
      <c r="M68" s="137"/>
      <c r="N68" s="137"/>
      <c r="O68" s="137"/>
    </row>
    <row r="69" spans="1:15" ht="15" customHeight="1" x14ac:dyDescent="0.25">
      <c r="A69" s="131" t="s">
        <v>50</v>
      </c>
      <c r="B69" s="110" t="s">
        <v>64</v>
      </c>
      <c r="C69" s="116"/>
      <c r="D69" s="117"/>
      <c r="E69" s="117"/>
      <c r="F69" s="66"/>
      <c r="G69" s="66">
        <f t="shared" ref="G69:G131" si="10">IF(ISERROR(C69- D69)=TRUE,"",C69 - D69)</f>
        <v>0</v>
      </c>
      <c r="H69" s="71" t="str">
        <f t="shared" ref="H69:H131" si="11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/>
      </c>
      <c r="I69" s="51"/>
      <c r="J69" s="137"/>
      <c r="K69" s="137"/>
      <c r="L69" s="137"/>
      <c r="M69" s="137"/>
      <c r="N69" s="137"/>
      <c r="O69" s="137"/>
    </row>
    <row r="70" spans="1:15" ht="15" customHeight="1" x14ac:dyDescent="0.25">
      <c r="A70" s="131" t="s">
        <v>50</v>
      </c>
      <c r="B70" s="149" t="s">
        <v>65</v>
      </c>
      <c r="C70" s="157"/>
      <c r="D70" s="158"/>
      <c r="E70" s="158"/>
      <c r="F70" s="65"/>
      <c r="G70" s="75">
        <f t="shared" si="10"/>
        <v>0</v>
      </c>
      <c r="H70" s="76" t="str">
        <f t="shared" si="11"/>
        <v/>
      </c>
      <c r="I70" s="52"/>
      <c r="J70" s="137"/>
      <c r="K70" s="137"/>
      <c r="L70" s="137"/>
      <c r="M70" s="137"/>
      <c r="N70" s="137"/>
      <c r="O70" s="137"/>
    </row>
    <row r="71" spans="1:15" ht="15" customHeight="1" x14ac:dyDescent="0.25">
      <c r="A71" s="131" t="s">
        <v>50</v>
      </c>
      <c r="B71" s="110" t="s">
        <v>66</v>
      </c>
      <c r="C71" s="116"/>
      <c r="D71" s="117"/>
      <c r="E71" s="117"/>
      <c r="F71" s="66"/>
      <c r="G71" s="66">
        <f t="shared" si="10"/>
        <v>0</v>
      </c>
      <c r="H71" s="71" t="str">
        <f t="shared" si="11"/>
        <v/>
      </c>
      <c r="I71" s="51"/>
      <c r="J71" s="137"/>
      <c r="K71" s="137"/>
      <c r="L71" s="137"/>
      <c r="M71" s="137"/>
      <c r="N71" s="137"/>
      <c r="O71" s="137"/>
    </row>
    <row r="72" spans="1:15" ht="15" customHeight="1" x14ac:dyDescent="0.25">
      <c r="A72" s="131" t="s">
        <v>50</v>
      </c>
      <c r="B72" s="149" t="s">
        <v>97</v>
      </c>
      <c r="C72" s="157"/>
      <c r="D72" s="158"/>
      <c r="E72" s="158"/>
      <c r="F72" s="65"/>
      <c r="G72" s="75">
        <f t="shared" si="10"/>
        <v>0</v>
      </c>
      <c r="H72" s="76" t="str">
        <f t="shared" si="11"/>
        <v/>
      </c>
      <c r="I72" s="52"/>
      <c r="J72" s="137"/>
      <c r="K72" s="137"/>
      <c r="L72" s="137"/>
      <c r="M72" s="137"/>
      <c r="N72" s="137"/>
      <c r="O72" s="137"/>
    </row>
    <row r="73" spans="1:15" ht="15" customHeight="1" x14ac:dyDescent="0.25">
      <c r="A73" s="131" t="s">
        <v>50</v>
      </c>
      <c r="B73" s="110" t="s">
        <v>67</v>
      </c>
      <c r="C73" s="116"/>
      <c r="D73" s="117"/>
      <c r="E73" s="117"/>
      <c r="F73" s="66"/>
      <c r="G73" s="66">
        <f t="shared" si="10"/>
        <v>0</v>
      </c>
      <c r="H73" s="71" t="str">
        <f t="shared" si="11"/>
        <v/>
      </c>
      <c r="I73" s="51"/>
      <c r="J73" s="137"/>
      <c r="K73" s="137"/>
      <c r="L73" s="137"/>
      <c r="M73" s="137"/>
      <c r="N73" s="137"/>
      <c r="O73" s="137"/>
    </row>
    <row r="74" spans="1:15" ht="15" customHeight="1" x14ac:dyDescent="0.25">
      <c r="A74" s="131" t="s">
        <v>50</v>
      </c>
      <c r="B74" s="119" t="s">
        <v>68</v>
      </c>
      <c r="C74" s="120"/>
      <c r="D74" s="121"/>
      <c r="E74" s="121"/>
      <c r="F74" s="75"/>
      <c r="G74" s="75">
        <f t="shared" si="10"/>
        <v>0</v>
      </c>
      <c r="H74" s="76" t="str">
        <f t="shared" si="11"/>
        <v/>
      </c>
      <c r="I74" s="82"/>
      <c r="J74" s="137"/>
      <c r="K74" s="137"/>
      <c r="L74" s="137"/>
      <c r="M74" s="137"/>
      <c r="N74" s="137"/>
      <c r="O74" s="137"/>
    </row>
    <row r="75" spans="1:15" ht="15" customHeight="1" x14ac:dyDescent="0.25">
      <c r="A75" s="131" t="s">
        <v>50</v>
      </c>
      <c r="B75" s="143" t="s">
        <v>69</v>
      </c>
      <c r="C75" s="154"/>
      <c r="D75" s="155"/>
      <c r="E75" s="155"/>
      <c r="F75" s="64"/>
      <c r="G75" s="66">
        <f t="shared" si="10"/>
        <v>0</v>
      </c>
      <c r="H75" s="71" t="str">
        <f t="shared" si="11"/>
        <v/>
      </c>
      <c r="I75" s="83"/>
      <c r="J75" s="137"/>
      <c r="K75" s="137"/>
      <c r="L75" s="137"/>
      <c r="M75" s="137"/>
      <c r="N75" s="137"/>
      <c r="O75" s="137"/>
    </row>
    <row r="76" spans="1:15" ht="15" customHeight="1" x14ac:dyDescent="0.25">
      <c r="A76" s="131" t="s">
        <v>50</v>
      </c>
      <c r="B76" s="119" t="s">
        <v>70</v>
      </c>
      <c r="C76" s="120">
        <v>580</v>
      </c>
      <c r="D76" s="121">
        <v>446</v>
      </c>
      <c r="E76" s="121">
        <v>645</v>
      </c>
      <c r="F76" s="75">
        <v>476</v>
      </c>
      <c r="G76" s="75">
        <f t="shared" si="10"/>
        <v>134</v>
      </c>
      <c r="H76" s="76" t="str">
        <f t="shared" si="11"/>
        <v>30,0%▲</v>
      </c>
      <c r="I76" s="82" t="s">
        <v>131</v>
      </c>
      <c r="J76" s="137"/>
      <c r="K76" s="137"/>
      <c r="L76" s="137"/>
      <c r="M76" s="137"/>
      <c r="N76" s="137"/>
      <c r="O76" s="137"/>
    </row>
    <row r="77" spans="1:15" ht="15" customHeight="1" x14ac:dyDescent="0.25">
      <c r="A77" s="131" t="s">
        <v>50</v>
      </c>
      <c r="B77" s="143" t="s">
        <v>71</v>
      </c>
      <c r="C77" s="154"/>
      <c r="D77" s="155"/>
      <c r="E77" s="155"/>
      <c r="F77" s="64"/>
      <c r="G77" s="66">
        <f t="shared" si="10"/>
        <v>0</v>
      </c>
      <c r="H77" s="71" t="str">
        <f t="shared" si="11"/>
        <v/>
      </c>
      <c r="I77" s="83"/>
      <c r="J77" s="137"/>
      <c r="K77" s="137"/>
      <c r="L77" s="137"/>
      <c r="M77" s="137"/>
      <c r="N77" s="137"/>
      <c r="O77" s="137"/>
    </row>
    <row r="78" spans="1:15" ht="15" customHeight="1" x14ac:dyDescent="0.25">
      <c r="A78" s="131" t="s">
        <v>50</v>
      </c>
      <c r="B78" s="119" t="s">
        <v>72</v>
      </c>
      <c r="C78" s="120"/>
      <c r="D78" s="121"/>
      <c r="E78" s="121"/>
      <c r="F78" s="75"/>
      <c r="G78" s="75">
        <f t="shared" si="10"/>
        <v>0</v>
      </c>
      <c r="H78" s="76" t="str">
        <f t="shared" si="11"/>
        <v/>
      </c>
      <c r="I78" s="82"/>
      <c r="J78" s="137"/>
      <c r="K78" s="137"/>
      <c r="L78" s="137"/>
      <c r="M78" s="137"/>
      <c r="N78" s="137"/>
      <c r="O78" s="137"/>
    </row>
    <row r="79" spans="1:15" ht="15" customHeight="1" x14ac:dyDescent="0.25">
      <c r="A79" s="131" t="s">
        <v>50</v>
      </c>
      <c r="B79" s="143" t="s">
        <v>73</v>
      </c>
      <c r="C79" s="154"/>
      <c r="D79" s="155"/>
      <c r="E79" s="155"/>
      <c r="F79" s="64"/>
      <c r="G79" s="66">
        <f t="shared" si="10"/>
        <v>0</v>
      </c>
      <c r="H79" s="71" t="str">
        <f t="shared" si="11"/>
        <v/>
      </c>
      <c r="I79" s="83"/>
      <c r="J79" s="137"/>
      <c r="K79" s="137"/>
      <c r="L79" s="137"/>
      <c r="M79" s="137"/>
      <c r="N79" s="137"/>
      <c r="O79" s="137"/>
    </row>
    <row r="80" spans="1:15" ht="15" customHeight="1" x14ac:dyDescent="0.25">
      <c r="A80" s="131" t="s">
        <v>50</v>
      </c>
      <c r="B80" s="119" t="s">
        <v>74</v>
      </c>
      <c r="C80" s="120">
        <v>16702</v>
      </c>
      <c r="D80" s="121">
        <v>7384</v>
      </c>
      <c r="E80" s="121">
        <v>1542</v>
      </c>
      <c r="F80" s="75">
        <v>1438</v>
      </c>
      <c r="G80" s="75">
        <f t="shared" si="10"/>
        <v>9318</v>
      </c>
      <c r="H80" s="76" t="str">
        <f t="shared" si="11"/>
        <v>126,2%▲</v>
      </c>
      <c r="I80" s="82" t="s">
        <v>132</v>
      </c>
      <c r="J80" s="137"/>
      <c r="K80" s="137"/>
      <c r="L80" s="137"/>
      <c r="M80" s="137"/>
      <c r="N80" s="137"/>
      <c r="O80" s="137"/>
    </row>
    <row r="81" spans="1:15" ht="15" customHeight="1" x14ac:dyDescent="0.25">
      <c r="A81" s="131" t="s">
        <v>50</v>
      </c>
      <c r="B81" s="110" t="s">
        <v>75</v>
      </c>
      <c r="C81" s="116"/>
      <c r="D81" s="117"/>
      <c r="E81" s="117"/>
      <c r="F81" s="66"/>
      <c r="G81" s="66">
        <f t="shared" si="10"/>
        <v>0</v>
      </c>
      <c r="H81" s="71" t="str">
        <f t="shared" si="11"/>
        <v/>
      </c>
      <c r="I81" s="51"/>
      <c r="J81" s="137"/>
      <c r="K81" s="137"/>
      <c r="L81" s="137"/>
      <c r="M81" s="137"/>
      <c r="N81" s="137"/>
      <c r="O81" s="137"/>
    </row>
    <row r="82" spans="1:15" s="46" customFormat="1" ht="15" customHeight="1" x14ac:dyDescent="0.25">
      <c r="A82" s="131" t="s">
        <v>50</v>
      </c>
      <c r="B82" s="149" t="s">
        <v>76</v>
      </c>
      <c r="C82" s="157"/>
      <c r="D82" s="158"/>
      <c r="E82" s="158"/>
      <c r="F82" s="65"/>
      <c r="G82" s="75">
        <f t="shared" si="10"/>
        <v>0</v>
      </c>
      <c r="H82" s="76" t="str">
        <f t="shared" si="11"/>
        <v/>
      </c>
      <c r="I82" s="52"/>
      <c r="J82" s="45"/>
      <c r="K82" s="45"/>
      <c r="L82" s="45"/>
      <c r="M82" s="45"/>
      <c r="N82" s="45"/>
      <c r="O82" s="45"/>
    </row>
    <row r="83" spans="1:15" ht="15" customHeight="1" x14ac:dyDescent="0.25">
      <c r="A83" s="131" t="s">
        <v>50</v>
      </c>
      <c r="B83" s="110" t="s">
        <v>77</v>
      </c>
      <c r="C83" s="116"/>
      <c r="D83" s="117"/>
      <c r="E83" s="117"/>
      <c r="F83" s="66"/>
      <c r="G83" s="66">
        <f t="shared" si="10"/>
        <v>0</v>
      </c>
      <c r="H83" s="71" t="str">
        <f t="shared" si="11"/>
        <v/>
      </c>
      <c r="I83" s="51"/>
      <c r="J83" s="137"/>
      <c r="K83" s="137"/>
      <c r="L83" s="137"/>
      <c r="M83" s="137"/>
      <c r="N83" s="137"/>
      <c r="O83" s="137"/>
    </row>
    <row r="84" spans="1:15" ht="15" customHeight="1" x14ac:dyDescent="0.25">
      <c r="A84" s="131" t="s">
        <v>50</v>
      </c>
      <c r="B84" s="149" t="s">
        <v>78</v>
      </c>
      <c r="C84" s="157"/>
      <c r="D84" s="158"/>
      <c r="E84" s="158"/>
      <c r="F84" s="65"/>
      <c r="G84" s="75">
        <f t="shared" si="10"/>
        <v>0</v>
      </c>
      <c r="H84" s="76" t="str">
        <f t="shared" si="11"/>
        <v/>
      </c>
      <c r="I84" s="52"/>
      <c r="J84" s="137"/>
      <c r="K84" s="137"/>
      <c r="L84" s="137"/>
      <c r="M84" s="137"/>
      <c r="N84" s="137"/>
      <c r="O84" s="137"/>
    </row>
    <row r="85" spans="1:15" ht="15" customHeight="1" x14ac:dyDescent="0.25">
      <c r="A85" s="131" t="s">
        <v>50</v>
      </c>
      <c r="B85" s="110" t="s">
        <v>79</v>
      </c>
      <c r="C85" s="116"/>
      <c r="D85" s="117"/>
      <c r="E85" s="117"/>
      <c r="F85" s="66"/>
      <c r="G85" s="66">
        <f t="shared" si="10"/>
        <v>0</v>
      </c>
      <c r="H85" s="71" t="str">
        <f t="shared" si="11"/>
        <v/>
      </c>
      <c r="I85" s="51"/>
      <c r="J85" s="137"/>
      <c r="K85" s="137"/>
      <c r="L85" s="137"/>
      <c r="M85" s="137"/>
      <c r="N85" s="137"/>
      <c r="O85" s="137"/>
    </row>
    <row r="86" spans="1:15" ht="15" customHeight="1" x14ac:dyDescent="0.25">
      <c r="A86" s="131" t="s">
        <v>50</v>
      </c>
      <c r="B86" s="149" t="s">
        <v>80</v>
      </c>
      <c r="C86" s="157"/>
      <c r="D86" s="158"/>
      <c r="E86" s="158"/>
      <c r="F86" s="65"/>
      <c r="G86" s="75">
        <f t="shared" si="10"/>
        <v>0</v>
      </c>
      <c r="H86" s="76" t="str">
        <f t="shared" si="11"/>
        <v/>
      </c>
      <c r="I86" s="52"/>
      <c r="J86" s="137"/>
      <c r="K86" s="137"/>
      <c r="L86" s="137"/>
      <c r="M86" s="137"/>
      <c r="N86" s="137"/>
      <c r="O86" s="137"/>
    </row>
    <row r="87" spans="1:15" ht="15" customHeight="1" x14ac:dyDescent="0.25">
      <c r="A87" s="131" t="s">
        <v>50</v>
      </c>
      <c r="B87" s="110" t="s">
        <v>81</v>
      </c>
      <c r="C87" s="116"/>
      <c r="D87" s="117"/>
      <c r="E87" s="117"/>
      <c r="F87" s="66"/>
      <c r="G87" s="66">
        <f t="shared" si="10"/>
        <v>0</v>
      </c>
      <c r="H87" s="71" t="str">
        <f t="shared" si="11"/>
        <v/>
      </c>
      <c r="I87" s="51"/>
      <c r="J87" s="137"/>
      <c r="K87" s="137"/>
      <c r="L87" s="137"/>
      <c r="M87" s="137"/>
      <c r="N87" s="137"/>
      <c r="O87" s="137"/>
    </row>
    <row r="88" spans="1:15" ht="15" customHeight="1" x14ac:dyDescent="0.25">
      <c r="A88" s="131" t="s">
        <v>50</v>
      </c>
      <c r="B88" s="149" t="s">
        <v>82</v>
      </c>
      <c r="C88" s="157"/>
      <c r="D88" s="158"/>
      <c r="E88" s="158"/>
      <c r="F88" s="65"/>
      <c r="G88" s="75">
        <f t="shared" si="10"/>
        <v>0</v>
      </c>
      <c r="H88" s="76" t="str">
        <f t="shared" si="11"/>
        <v/>
      </c>
      <c r="I88" s="52"/>
      <c r="J88" s="137"/>
      <c r="K88" s="137"/>
      <c r="L88" s="137"/>
      <c r="M88" s="137"/>
      <c r="N88" s="137"/>
      <c r="O88" s="137"/>
    </row>
    <row r="89" spans="1:15" ht="15" customHeight="1" x14ac:dyDescent="0.25">
      <c r="A89" s="131" t="s">
        <v>50</v>
      </c>
      <c r="B89" s="110" t="s">
        <v>83</v>
      </c>
      <c r="C89" s="116"/>
      <c r="D89" s="117"/>
      <c r="E89" s="117"/>
      <c r="F89" s="66"/>
      <c r="G89" s="66">
        <f t="shared" si="10"/>
        <v>0</v>
      </c>
      <c r="H89" s="71" t="str">
        <f t="shared" si="11"/>
        <v/>
      </c>
      <c r="I89" s="51"/>
      <c r="J89" s="137"/>
      <c r="K89" s="137"/>
      <c r="L89" s="137"/>
      <c r="M89" s="137"/>
      <c r="N89" s="137"/>
      <c r="O89" s="137"/>
    </row>
    <row r="90" spans="1:15" ht="15" customHeight="1" x14ac:dyDescent="0.25">
      <c r="A90" s="131" t="s">
        <v>50</v>
      </c>
      <c r="B90" s="149" t="s">
        <v>84</v>
      </c>
      <c r="C90" s="157"/>
      <c r="D90" s="158"/>
      <c r="E90" s="158"/>
      <c r="F90" s="65"/>
      <c r="G90" s="75">
        <f t="shared" si="10"/>
        <v>0</v>
      </c>
      <c r="H90" s="76" t="str">
        <f t="shared" si="11"/>
        <v/>
      </c>
      <c r="I90" s="52"/>
      <c r="J90" s="137"/>
      <c r="K90" s="137"/>
      <c r="L90" s="137"/>
      <c r="M90" s="137"/>
      <c r="N90" s="137"/>
      <c r="O90" s="137"/>
    </row>
    <row r="91" spans="1:15" ht="15" customHeight="1" x14ac:dyDescent="0.25">
      <c r="A91" s="131" t="s">
        <v>50</v>
      </c>
      <c r="B91" s="110" t="s">
        <v>85</v>
      </c>
      <c r="C91" s="116"/>
      <c r="D91" s="117"/>
      <c r="E91" s="117"/>
      <c r="F91" s="66"/>
      <c r="G91" s="66">
        <f t="shared" si="10"/>
        <v>0</v>
      </c>
      <c r="H91" s="71" t="str">
        <f t="shared" si="11"/>
        <v/>
      </c>
      <c r="I91" s="51"/>
      <c r="J91" s="137"/>
      <c r="K91" s="137"/>
      <c r="L91" s="137"/>
      <c r="M91" s="137"/>
      <c r="N91" s="137"/>
      <c r="O91" s="137"/>
    </row>
    <row r="92" spans="1:15" ht="15" customHeight="1" x14ac:dyDescent="0.25">
      <c r="A92" s="131" t="s">
        <v>50</v>
      </c>
      <c r="B92" s="149" t="s">
        <v>98</v>
      </c>
      <c r="C92" s="157"/>
      <c r="D92" s="158"/>
      <c r="E92" s="158"/>
      <c r="F92" s="65"/>
      <c r="G92" s="75">
        <f t="shared" si="10"/>
        <v>0</v>
      </c>
      <c r="H92" s="76" t="str">
        <f t="shared" si="11"/>
        <v/>
      </c>
      <c r="I92" s="52"/>
      <c r="J92" s="137"/>
      <c r="K92" s="137"/>
      <c r="L92" s="137"/>
      <c r="M92" s="137"/>
      <c r="N92" s="137"/>
      <c r="O92" s="137"/>
    </row>
    <row r="93" spans="1:15" ht="15" customHeight="1" x14ac:dyDescent="0.25">
      <c r="A93" s="131" t="s">
        <v>50</v>
      </c>
      <c r="B93" s="110" t="s">
        <v>86</v>
      </c>
      <c r="C93" s="116"/>
      <c r="D93" s="117"/>
      <c r="E93" s="117"/>
      <c r="F93" s="66"/>
      <c r="G93" s="66">
        <f t="shared" si="10"/>
        <v>0</v>
      </c>
      <c r="H93" s="71" t="str">
        <f t="shared" si="11"/>
        <v/>
      </c>
      <c r="I93" s="51"/>
      <c r="J93" s="137"/>
      <c r="K93" s="137"/>
      <c r="L93" s="137"/>
      <c r="M93" s="137"/>
      <c r="N93" s="137"/>
      <c r="O93" s="137"/>
    </row>
    <row r="94" spans="1:15" ht="15" customHeight="1" x14ac:dyDescent="0.25">
      <c r="A94" s="131" t="s">
        <v>50</v>
      </c>
      <c r="B94" s="149" t="s">
        <v>87</v>
      </c>
      <c r="C94" s="157"/>
      <c r="D94" s="158"/>
      <c r="E94" s="158"/>
      <c r="F94" s="65">
        <v>2</v>
      </c>
      <c r="G94" s="75">
        <f t="shared" si="10"/>
        <v>0</v>
      </c>
      <c r="H94" s="76" t="str">
        <f t="shared" si="11"/>
        <v/>
      </c>
      <c r="I94" s="52"/>
      <c r="J94" s="137"/>
      <c r="K94" s="137"/>
      <c r="L94" s="137"/>
      <c r="M94" s="137"/>
      <c r="N94" s="137"/>
      <c r="O94" s="137"/>
    </row>
    <row r="95" spans="1:15" ht="15" customHeight="1" x14ac:dyDescent="0.25">
      <c r="A95" s="131" t="s">
        <v>50</v>
      </c>
      <c r="B95" s="110" t="s">
        <v>88</v>
      </c>
      <c r="C95" s="116"/>
      <c r="D95" s="117"/>
      <c r="E95" s="117"/>
      <c r="F95" s="66"/>
      <c r="G95" s="66">
        <f t="shared" si="10"/>
        <v>0</v>
      </c>
      <c r="H95" s="71" t="str">
        <f t="shared" si="11"/>
        <v/>
      </c>
      <c r="I95" s="51"/>
      <c r="J95" s="137"/>
      <c r="K95" s="137"/>
      <c r="L95" s="137"/>
      <c r="M95" s="137"/>
      <c r="N95" s="137"/>
      <c r="O95" s="137"/>
    </row>
    <row r="96" spans="1:15" ht="15" customHeight="1" x14ac:dyDescent="0.25">
      <c r="A96" s="131" t="s">
        <v>50</v>
      </c>
      <c r="B96" s="149" t="s">
        <v>89</v>
      </c>
      <c r="C96" s="157">
        <v>2893</v>
      </c>
      <c r="D96" s="158">
        <v>6039</v>
      </c>
      <c r="E96" s="158">
        <v>2435</v>
      </c>
      <c r="F96" s="65">
        <v>3094</v>
      </c>
      <c r="G96" s="75">
        <f t="shared" si="10"/>
        <v>-3146</v>
      </c>
      <c r="H96" s="76" t="str">
        <f t="shared" si="11"/>
        <v>-52,1%▼</v>
      </c>
      <c r="I96" s="52" t="s">
        <v>133</v>
      </c>
      <c r="J96" s="137"/>
      <c r="K96" s="137"/>
      <c r="L96" s="137"/>
      <c r="M96" s="137"/>
      <c r="N96" s="137"/>
      <c r="O96" s="137"/>
    </row>
    <row r="97" spans="1:15" ht="15" customHeight="1" x14ac:dyDescent="0.25">
      <c r="A97" s="131" t="s">
        <v>50</v>
      </c>
      <c r="B97" s="110" t="s">
        <v>90</v>
      </c>
      <c r="C97" s="116"/>
      <c r="D97" s="117"/>
      <c r="E97" s="117"/>
      <c r="F97" s="66"/>
      <c r="G97" s="66">
        <f t="shared" si="10"/>
        <v>0</v>
      </c>
      <c r="H97" s="71" t="str">
        <f t="shared" si="11"/>
        <v/>
      </c>
      <c r="I97" s="51"/>
      <c r="J97" s="137"/>
      <c r="K97" s="137"/>
      <c r="L97" s="137"/>
      <c r="M97" s="137"/>
      <c r="N97" s="137"/>
      <c r="O97" s="137"/>
    </row>
    <row r="98" spans="1:15" ht="15" customHeight="1" x14ac:dyDescent="0.25">
      <c r="A98" s="131" t="s">
        <v>50</v>
      </c>
      <c r="B98" s="149" t="s">
        <v>91</v>
      </c>
      <c r="C98" s="157"/>
      <c r="D98" s="158"/>
      <c r="E98" s="158"/>
      <c r="F98" s="65"/>
      <c r="G98" s="75">
        <f t="shared" si="10"/>
        <v>0</v>
      </c>
      <c r="H98" s="76" t="str">
        <f t="shared" si="11"/>
        <v/>
      </c>
      <c r="I98" s="52"/>
      <c r="J98" s="137"/>
      <c r="K98" s="137"/>
      <c r="L98" s="137"/>
      <c r="M98" s="137"/>
      <c r="N98" s="137"/>
      <c r="O98" s="137"/>
    </row>
    <row r="99" spans="1:15" ht="15" customHeight="1" x14ac:dyDescent="0.25">
      <c r="A99" s="131" t="s">
        <v>50</v>
      </c>
      <c r="B99" s="110" t="s">
        <v>92</v>
      </c>
      <c r="C99" s="116"/>
      <c r="D99" s="117"/>
      <c r="E99" s="117"/>
      <c r="F99" s="66"/>
      <c r="G99" s="66">
        <f t="shared" si="10"/>
        <v>0</v>
      </c>
      <c r="H99" s="71" t="str">
        <f t="shared" si="11"/>
        <v/>
      </c>
      <c r="I99" s="51"/>
      <c r="J99" s="137"/>
      <c r="K99" s="137"/>
      <c r="L99" s="137"/>
      <c r="M99" s="137"/>
      <c r="N99" s="137"/>
      <c r="O99" s="137"/>
    </row>
    <row r="100" spans="1:15" ht="15" customHeight="1" x14ac:dyDescent="0.25">
      <c r="A100" s="131" t="s">
        <v>50</v>
      </c>
      <c r="B100" s="149" t="s">
        <v>93</v>
      </c>
      <c r="C100" s="157"/>
      <c r="D100" s="158"/>
      <c r="E100" s="158"/>
      <c r="F100" s="65"/>
      <c r="G100" s="75">
        <f t="shared" si="10"/>
        <v>0</v>
      </c>
      <c r="H100" s="76" t="str">
        <f t="shared" si="11"/>
        <v/>
      </c>
      <c r="I100" s="52"/>
      <c r="J100" s="137"/>
      <c r="K100" s="137"/>
      <c r="L100" s="137"/>
      <c r="M100" s="137"/>
      <c r="N100" s="137"/>
      <c r="O100" s="137"/>
    </row>
    <row r="101" spans="1:15" ht="15" customHeight="1" x14ac:dyDescent="0.25">
      <c r="A101" s="131" t="s">
        <v>50</v>
      </c>
      <c r="B101" s="110" t="s">
        <v>99</v>
      </c>
      <c r="C101" s="116">
        <v>5441</v>
      </c>
      <c r="D101" s="117">
        <v>5868</v>
      </c>
      <c r="E101" s="117">
        <v>6208</v>
      </c>
      <c r="F101" s="66">
        <v>5740</v>
      </c>
      <c r="G101" s="66">
        <f t="shared" si="10"/>
        <v>-427</v>
      </c>
      <c r="H101" s="71" t="str">
        <f t="shared" si="11"/>
        <v>-7,3%▼</v>
      </c>
      <c r="I101" s="51"/>
      <c r="J101" s="137"/>
      <c r="K101" s="137"/>
      <c r="L101" s="137"/>
      <c r="M101" s="137"/>
      <c r="N101" s="137"/>
      <c r="O101" s="137"/>
    </row>
    <row r="102" spans="1:15" ht="15" customHeight="1" x14ac:dyDescent="0.25">
      <c r="A102" s="131" t="s">
        <v>50</v>
      </c>
      <c r="B102" s="149" t="s">
        <v>94</v>
      </c>
      <c r="C102" s="157">
        <v>6403</v>
      </c>
      <c r="D102" s="158">
        <v>4968</v>
      </c>
      <c r="E102" s="158">
        <v>6607</v>
      </c>
      <c r="F102" s="65">
        <v>7157</v>
      </c>
      <c r="G102" s="75">
        <f t="shared" si="10"/>
        <v>1435</v>
      </c>
      <c r="H102" s="76" t="str">
        <f t="shared" si="11"/>
        <v>28,9%▲</v>
      </c>
      <c r="I102" s="52" t="s">
        <v>134</v>
      </c>
      <c r="J102" s="137"/>
      <c r="K102" s="137"/>
      <c r="L102" s="137"/>
      <c r="M102" s="137"/>
      <c r="N102" s="137"/>
      <c r="O102" s="137"/>
    </row>
    <row r="103" spans="1:15" ht="15" customHeight="1" x14ac:dyDescent="0.25">
      <c r="A103" s="131" t="s">
        <v>50</v>
      </c>
      <c r="B103" s="110" t="s">
        <v>100</v>
      </c>
      <c r="C103" s="116">
        <v>65920</v>
      </c>
      <c r="D103" s="117">
        <v>65250</v>
      </c>
      <c r="E103" s="117">
        <v>78952</v>
      </c>
      <c r="F103" s="66">
        <v>50551</v>
      </c>
      <c r="G103" s="66">
        <f t="shared" si="10"/>
        <v>670</v>
      </c>
      <c r="H103" s="71" t="str">
        <f t="shared" si="11"/>
        <v>1,0%</v>
      </c>
      <c r="I103" s="51"/>
      <c r="J103" s="137"/>
      <c r="K103" s="137"/>
      <c r="L103" s="137"/>
      <c r="M103" s="137"/>
      <c r="N103" s="137"/>
      <c r="O103" s="137"/>
    </row>
    <row r="104" spans="1:15" ht="15" customHeight="1" x14ac:dyDescent="0.25">
      <c r="A104" s="131" t="s">
        <v>50</v>
      </c>
      <c r="B104" s="119" t="s">
        <v>101</v>
      </c>
      <c r="C104" s="120"/>
      <c r="D104" s="121"/>
      <c r="E104" s="121"/>
      <c r="F104" s="75"/>
      <c r="G104" s="75">
        <f t="shared" si="10"/>
        <v>0</v>
      </c>
      <c r="H104" s="76" t="str">
        <f t="shared" si="11"/>
        <v/>
      </c>
      <c r="I104" s="82"/>
      <c r="J104" s="137"/>
      <c r="K104" s="137"/>
      <c r="L104" s="137"/>
      <c r="M104" s="137"/>
      <c r="N104" s="137"/>
      <c r="O104" s="137"/>
    </row>
    <row r="105" spans="1:15" ht="15" customHeight="1" x14ac:dyDescent="0.25">
      <c r="A105" s="131" t="s">
        <v>50</v>
      </c>
      <c r="B105" s="110" t="s">
        <v>102</v>
      </c>
      <c r="C105" s="116">
        <v>247</v>
      </c>
      <c r="D105" s="117">
        <v>321</v>
      </c>
      <c r="E105" s="117">
        <v>285</v>
      </c>
      <c r="F105" s="66">
        <v>509</v>
      </c>
      <c r="G105" s="66">
        <f t="shared" si="10"/>
        <v>-74</v>
      </c>
      <c r="H105" s="71" t="str">
        <f t="shared" si="11"/>
        <v>-23,1%▼</v>
      </c>
      <c r="I105" s="51"/>
      <c r="J105" s="137"/>
      <c r="K105" s="137"/>
      <c r="L105" s="137"/>
      <c r="M105" s="137"/>
      <c r="N105" s="137"/>
      <c r="O105" s="137"/>
    </row>
    <row r="106" spans="1:15" ht="15" customHeight="1" x14ac:dyDescent="0.25">
      <c r="A106" s="131" t="s">
        <v>50</v>
      </c>
      <c r="B106" s="149" t="s">
        <v>103</v>
      </c>
      <c r="C106" s="157">
        <v>1067</v>
      </c>
      <c r="D106" s="158">
        <v>1057</v>
      </c>
      <c r="E106" s="158">
        <v>1227</v>
      </c>
      <c r="F106" s="65"/>
      <c r="G106" s="75">
        <f t="shared" si="10"/>
        <v>10</v>
      </c>
      <c r="H106" s="76" t="str">
        <f t="shared" si="11"/>
        <v>0,9%</v>
      </c>
      <c r="I106" s="52" t="s">
        <v>135</v>
      </c>
      <c r="J106" s="137"/>
      <c r="K106" s="137"/>
      <c r="L106" s="137"/>
      <c r="M106" s="137"/>
      <c r="N106" s="137"/>
      <c r="O106" s="137"/>
    </row>
    <row r="107" spans="1:15" ht="15" customHeight="1" x14ac:dyDescent="0.25">
      <c r="A107" s="131" t="s">
        <v>50</v>
      </c>
      <c r="B107" s="110" t="s">
        <v>104</v>
      </c>
      <c r="C107" s="116"/>
      <c r="D107" s="117"/>
      <c r="E107" s="117"/>
      <c r="F107" s="66"/>
      <c r="G107" s="66">
        <f t="shared" si="10"/>
        <v>0</v>
      </c>
      <c r="H107" s="71" t="str">
        <f t="shared" si="11"/>
        <v/>
      </c>
      <c r="I107" s="51"/>
      <c r="J107" s="137"/>
      <c r="K107" s="137"/>
      <c r="L107" s="137"/>
      <c r="M107" s="137"/>
      <c r="N107" s="137"/>
      <c r="O107" s="137"/>
    </row>
    <row r="108" spans="1:15" ht="15" customHeight="1" x14ac:dyDescent="0.25">
      <c r="A108" s="131" t="s">
        <v>50</v>
      </c>
      <c r="B108" s="149" t="s">
        <v>105</v>
      </c>
      <c r="C108" s="157"/>
      <c r="D108" s="158"/>
      <c r="E108" s="158"/>
      <c r="F108" s="65"/>
      <c r="G108" s="75">
        <f t="shared" si="10"/>
        <v>0</v>
      </c>
      <c r="H108" s="76" t="str">
        <f t="shared" si="11"/>
        <v/>
      </c>
      <c r="I108" s="52"/>
      <c r="J108" s="137"/>
      <c r="K108" s="137"/>
      <c r="L108" s="137"/>
      <c r="M108" s="137"/>
      <c r="N108" s="137"/>
      <c r="O108" s="137"/>
    </row>
    <row r="109" spans="1:15" s="46" customFormat="1" ht="15" customHeight="1" x14ac:dyDescent="0.25">
      <c r="A109" s="131" t="s">
        <v>50</v>
      </c>
      <c r="B109" s="110" t="s">
        <v>106</v>
      </c>
      <c r="C109" s="116"/>
      <c r="D109" s="117"/>
      <c r="E109" s="117"/>
      <c r="F109" s="66"/>
      <c r="G109" s="66">
        <f t="shared" si="10"/>
        <v>0</v>
      </c>
      <c r="H109" s="71" t="str">
        <f t="shared" si="11"/>
        <v/>
      </c>
      <c r="I109" s="51"/>
      <c r="J109" s="45"/>
      <c r="K109" s="45"/>
      <c r="L109" s="45"/>
      <c r="M109" s="45"/>
      <c r="N109" s="45"/>
      <c r="O109" s="45"/>
    </row>
    <row r="110" spans="1:15" ht="15" customHeight="1" x14ac:dyDescent="0.25">
      <c r="A110" s="131" t="s">
        <v>50</v>
      </c>
      <c r="B110" s="149" t="s">
        <v>107</v>
      </c>
      <c r="C110" s="157">
        <v>11679</v>
      </c>
      <c r="D110" s="158">
        <v>10091</v>
      </c>
      <c r="E110" s="158">
        <v>10481</v>
      </c>
      <c r="F110" s="65">
        <v>9536</v>
      </c>
      <c r="G110" s="75">
        <f t="shared" si="10"/>
        <v>1588</v>
      </c>
      <c r="H110" s="76" t="str">
        <f t="shared" si="11"/>
        <v>15,7%▲</v>
      </c>
      <c r="I110" s="52" t="s">
        <v>136</v>
      </c>
      <c r="J110" s="137"/>
      <c r="K110" s="137"/>
      <c r="L110" s="137"/>
      <c r="M110" s="137"/>
      <c r="N110" s="137"/>
      <c r="O110" s="137"/>
    </row>
    <row r="111" spans="1:15" ht="15" customHeight="1" x14ac:dyDescent="0.25">
      <c r="A111" s="131" t="s">
        <v>50</v>
      </c>
      <c r="B111" s="110" t="s">
        <v>108</v>
      </c>
      <c r="C111" s="116"/>
      <c r="D111" s="117"/>
      <c r="E111" s="117"/>
      <c r="F111" s="66"/>
      <c r="G111" s="66">
        <f t="shared" si="10"/>
        <v>0</v>
      </c>
      <c r="H111" s="71" t="str">
        <f t="shared" si="11"/>
        <v/>
      </c>
      <c r="I111" s="51"/>
      <c r="J111" s="137"/>
      <c r="K111" s="137"/>
      <c r="L111" s="137"/>
      <c r="M111" s="137"/>
      <c r="N111" s="137"/>
      <c r="O111" s="137"/>
    </row>
    <row r="112" spans="1:15" ht="15" customHeight="1" x14ac:dyDescent="0.25">
      <c r="A112" s="131" t="s">
        <v>50</v>
      </c>
      <c r="B112" s="149" t="s">
        <v>109</v>
      </c>
      <c r="C112" s="157">
        <v>167</v>
      </c>
      <c r="D112" s="158">
        <v>165</v>
      </c>
      <c r="E112" s="158"/>
      <c r="F112" s="65"/>
      <c r="G112" s="75">
        <f t="shared" si="10"/>
        <v>2</v>
      </c>
      <c r="H112" s="76" t="str">
        <f t="shared" si="11"/>
        <v>1,2%</v>
      </c>
      <c r="I112" s="52"/>
      <c r="J112" s="137"/>
      <c r="K112" s="137"/>
      <c r="L112" s="137"/>
      <c r="M112" s="137"/>
      <c r="N112" s="137"/>
      <c r="O112" s="137"/>
    </row>
    <row r="113" spans="1:15" ht="15" customHeight="1" x14ac:dyDescent="0.25">
      <c r="A113" s="131" t="s">
        <v>50</v>
      </c>
      <c r="B113" s="110" t="s">
        <v>110</v>
      </c>
      <c r="C113" s="116">
        <v>661</v>
      </c>
      <c r="D113" s="117">
        <v>693</v>
      </c>
      <c r="E113" s="117">
        <v>682</v>
      </c>
      <c r="F113" s="66">
        <v>602</v>
      </c>
      <c r="G113" s="66">
        <f t="shared" si="10"/>
        <v>-32</v>
      </c>
      <c r="H113" s="71" t="str">
        <f t="shared" si="11"/>
        <v>-4,6%</v>
      </c>
      <c r="I113" s="51"/>
      <c r="J113" s="137"/>
      <c r="K113" s="137"/>
      <c r="L113" s="137"/>
      <c r="M113" s="137"/>
      <c r="N113" s="137"/>
      <c r="O113" s="137"/>
    </row>
    <row r="114" spans="1:15" ht="15" customHeight="1" x14ac:dyDescent="0.25">
      <c r="A114" s="131" t="s">
        <v>50</v>
      </c>
      <c r="B114" s="149" t="s">
        <v>111</v>
      </c>
      <c r="C114" s="157"/>
      <c r="D114" s="158"/>
      <c r="E114" s="158"/>
      <c r="F114" s="65"/>
      <c r="G114" s="75">
        <f t="shared" si="10"/>
        <v>0</v>
      </c>
      <c r="H114" s="76" t="str">
        <f t="shared" si="11"/>
        <v/>
      </c>
      <c r="I114" s="52"/>
      <c r="J114" s="137"/>
      <c r="K114" s="137"/>
      <c r="L114" s="137"/>
      <c r="M114" s="137"/>
      <c r="N114" s="137"/>
      <c r="O114" s="137"/>
    </row>
    <row r="115" spans="1:15" ht="15" customHeight="1" x14ac:dyDescent="0.25">
      <c r="A115" s="131" t="s">
        <v>50</v>
      </c>
      <c r="B115" s="110" t="s">
        <v>112</v>
      </c>
      <c r="C115" s="116">
        <v>1620</v>
      </c>
      <c r="D115" s="117">
        <v>1187</v>
      </c>
      <c r="E115" s="117">
        <v>1122</v>
      </c>
      <c r="F115" s="66"/>
      <c r="G115" s="66">
        <f t="shared" si="10"/>
        <v>433</v>
      </c>
      <c r="H115" s="71" t="str">
        <f t="shared" si="11"/>
        <v>36,5%▲</v>
      </c>
      <c r="I115" s="51"/>
      <c r="J115" s="137"/>
      <c r="K115" s="137"/>
      <c r="L115" s="137"/>
      <c r="M115" s="137"/>
      <c r="N115" s="137"/>
      <c r="O115" s="137"/>
    </row>
    <row r="116" spans="1:15" ht="15" customHeight="1" x14ac:dyDescent="0.25">
      <c r="A116" s="131" t="s">
        <v>50</v>
      </c>
      <c r="B116" s="149" t="s">
        <v>113</v>
      </c>
      <c r="C116" s="157">
        <v>5561</v>
      </c>
      <c r="D116" s="158">
        <v>2916</v>
      </c>
      <c r="E116" s="158">
        <v>2719</v>
      </c>
      <c r="F116" s="65"/>
      <c r="G116" s="75">
        <f t="shared" si="10"/>
        <v>2645</v>
      </c>
      <c r="H116" s="76" t="str">
        <f t="shared" si="11"/>
        <v>90,7%▲</v>
      </c>
      <c r="I116" s="52" t="s">
        <v>137</v>
      </c>
      <c r="J116" s="137"/>
      <c r="K116" s="137"/>
      <c r="L116" s="137"/>
      <c r="M116" s="137"/>
      <c r="N116" s="137"/>
      <c r="O116" s="137"/>
    </row>
    <row r="117" spans="1:15" ht="15" customHeight="1" x14ac:dyDescent="0.25">
      <c r="A117" s="131" t="s">
        <v>50</v>
      </c>
      <c r="B117" s="110" t="s">
        <v>114</v>
      </c>
      <c r="C117" s="116"/>
      <c r="D117" s="117"/>
      <c r="E117" s="117"/>
      <c r="F117" s="66"/>
      <c r="G117" s="66">
        <f t="shared" si="10"/>
        <v>0</v>
      </c>
      <c r="H117" s="71" t="str">
        <f t="shared" si="11"/>
        <v/>
      </c>
      <c r="I117" s="51"/>
      <c r="J117" s="137"/>
      <c r="K117" s="137"/>
      <c r="L117" s="137"/>
      <c r="M117" s="137"/>
      <c r="N117" s="137"/>
      <c r="O117" s="137"/>
    </row>
    <row r="118" spans="1:15" ht="15" customHeight="1" x14ac:dyDescent="0.25">
      <c r="A118" s="131" t="s">
        <v>50</v>
      </c>
      <c r="B118" s="119" t="s">
        <v>115</v>
      </c>
      <c r="C118" s="120"/>
      <c r="D118" s="121"/>
      <c r="E118" s="121"/>
      <c r="F118" s="75"/>
      <c r="G118" s="75">
        <f t="shared" si="10"/>
        <v>0</v>
      </c>
      <c r="H118" s="76" t="str">
        <f t="shared" si="11"/>
        <v/>
      </c>
      <c r="I118" s="82"/>
      <c r="J118" s="137"/>
      <c r="K118" s="137"/>
      <c r="L118" s="137"/>
      <c r="M118" s="137"/>
      <c r="N118" s="137"/>
      <c r="O118" s="137"/>
    </row>
    <row r="119" spans="1:15" ht="15" customHeight="1" x14ac:dyDescent="0.25">
      <c r="A119" s="131" t="s">
        <v>50</v>
      </c>
      <c r="B119" s="110" t="s">
        <v>116</v>
      </c>
      <c r="C119" s="116"/>
      <c r="D119" s="117"/>
      <c r="E119" s="117"/>
      <c r="F119" s="66"/>
      <c r="G119" s="66">
        <f t="shared" ref="G119:G120" si="12">IF(ISERROR(C119- D119)=TRUE,"",C119 - D119)</f>
        <v>0</v>
      </c>
      <c r="H119" s="71" t="str">
        <f t="shared" ref="H119:H120" si="13">IF(ISERROR((((C119- D119)/D119)*100)=TRUE),"",IF((((C119- D119)/D119)*100)&lt;-7,FIXED(((C119- D119)/D119)*100, 1,TRUE) &amp;"%" &amp; "▼",IF((((C119- D119)/D119)*100)&gt;7,FIXED(((C119- D119)/D119)*100, 1,TRUE) &amp;"%" &amp;"▲",FIXED(((C119- D119)/D119)*100, 1,TRUE)&amp;"%")))</f>
        <v/>
      </c>
      <c r="I119" s="51"/>
      <c r="J119" s="137"/>
      <c r="K119" s="137"/>
      <c r="L119" s="137"/>
      <c r="M119" s="137"/>
      <c r="N119" s="137"/>
      <c r="O119" s="137"/>
    </row>
    <row r="120" spans="1:15" ht="15" customHeight="1" x14ac:dyDescent="0.25">
      <c r="A120" s="131" t="s">
        <v>50</v>
      </c>
      <c r="B120" s="119" t="s">
        <v>170</v>
      </c>
      <c r="C120" s="120"/>
      <c r="D120" s="121">
        <v>9018</v>
      </c>
      <c r="E120" s="121">
        <v>11804</v>
      </c>
      <c r="F120" s="75">
        <v>13920</v>
      </c>
      <c r="G120" s="75">
        <f t="shared" si="12"/>
        <v>-9018</v>
      </c>
      <c r="H120" s="76" t="str">
        <f t="shared" si="13"/>
        <v>-100,0%▼</v>
      </c>
      <c r="I120" s="82"/>
      <c r="J120" s="137"/>
      <c r="K120" s="137"/>
      <c r="L120" s="137"/>
      <c r="M120" s="137"/>
      <c r="N120" s="137"/>
      <c r="O120" s="137"/>
    </row>
    <row r="121" spans="1:15" ht="15" customHeight="1" x14ac:dyDescent="0.25">
      <c r="A121" s="111" t="s">
        <v>50</v>
      </c>
      <c r="B121" s="122" t="s">
        <v>8</v>
      </c>
      <c r="C121" s="123">
        <f>SUMIFS((C7:C120),(A7:A120),A121)</f>
        <v>118994</v>
      </c>
      <c r="D121" s="123">
        <f>SUMIFS(($D$7:$D$120),(A7:A120),A120)</f>
        <v>115457</v>
      </c>
      <c r="E121" s="123">
        <f>SUMIFS(($E$7:$E$120),(A7:A120),A120)</f>
        <v>124757</v>
      </c>
      <c r="F121" s="123">
        <f>SUMIFS(($F$7:$F$120),(A7:A120),A120)</f>
        <v>93079</v>
      </c>
      <c r="G121" s="84">
        <f t="shared" si="10"/>
        <v>3537</v>
      </c>
      <c r="H121" s="85" t="str">
        <f t="shared" si="11"/>
        <v>3,1%</v>
      </c>
      <c r="I121" s="86"/>
      <c r="J121" s="137"/>
      <c r="K121" s="137"/>
      <c r="L121" s="137"/>
      <c r="M121" s="137"/>
      <c r="N121" s="137"/>
      <c r="O121" s="137"/>
    </row>
    <row r="122" spans="1:15" ht="15" customHeight="1" x14ac:dyDescent="0.25">
      <c r="A122" s="53" t="s">
        <v>51</v>
      </c>
      <c r="B122" s="149"/>
      <c r="C122" s="158"/>
      <c r="D122" s="158"/>
      <c r="E122" s="158"/>
      <c r="F122" s="65"/>
      <c r="G122" s="75">
        <f t="shared" si="10"/>
        <v>0</v>
      </c>
      <c r="H122" s="76" t="str">
        <f t="shared" si="11"/>
        <v/>
      </c>
      <c r="I122" s="74"/>
      <c r="J122" s="16"/>
      <c r="K122" s="16"/>
      <c r="L122" s="16"/>
      <c r="M122" s="16"/>
      <c r="N122" s="16"/>
      <c r="O122" s="16"/>
    </row>
    <row r="123" spans="1:15" ht="15" customHeight="1" x14ac:dyDescent="0.25">
      <c r="A123" s="131" t="s">
        <v>51</v>
      </c>
      <c r="B123" s="110" t="s">
        <v>56</v>
      </c>
      <c r="C123" s="116"/>
      <c r="D123" s="117"/>
      <c r="E123" s="117"/>
      <c r="F123" s="66"/>
      <c r="G123" s="66">
        <f t="shared" si="10"/>
        <v>0</v>
      </c>
      <c r="H123" s="71" t="str">
        <f t="shared" si="11"/>
        <v/>
      </c>
      <c r="I123" s="51"/>
      <c r="J123" s="137"/>
      <c r="K123" s="137"/>
      <c r="L123" s="137"/>
      <c r="M123" s="137"/>
      <c r="N123" s="137"/>
      <c r="O123" s="137"/>
    </row>
    <row r="124" spans="1:15" ht="15" customHeight="1" x14ac:dyDescent="0.25">
      <c r="A124" s="131" t="s">
        <v>51</v>
      </c>
      <c r="B124" s="119" t="s">
        <v>61</v>
      </c>
      <c r="C124" s="120"/>
      <c r="D124" s="121"/>
      <c r="E124" s="121"/>
      <c r="F124" s="75"/>
      <c r="G124" s="75">
        <f t="shared" si="10"/>
        <v>0</v>
      </c>
      <c r="H124" s="76" t="str">
        <f t="shared" si="11"/>
        <v/>
      </c>
      <c r="I124" s="82"/>
      <c r="J124" s="137"/>
      <c r="K124" s="137"/>
      <c r="L124" s="137"/>
      <c r="M124" s="137"/>
      <c r="N124" s="137"/>
      <c r="O124" s="137"/>
    </row>
    <row r="125" spans="1:15" ht="15" customHeight="1" x14ac:dyDescent="0.25">
      <c r="A125" s="131" t="s">
        <v>51</v>
      </c>
      <c r="B125" s="110" t="s">
        <v>62</v>
      </c>
      <c r="C125" s="116"/>
      <c r="D125" s="117"/>
      <c r="E125" s="117"/>
      <c r="F125" s="66"/>
      <c r="G125" s="66">
        <f t="shared" si="10"/>
        <v>0</v>
      </c>
      <c r="H125" s="71" t="str">
        <f t="shared" si="11"/>
        <v/>
      </c>
      <c r="I125" s="51"/>
      <c r="J125" s="137"/>
      <c r="K125" s="137"/>
      <c r="L125" s="137"/>
      <c r="M125" s="137"/>
      <c r="N125" s="137"/>
      <c r="O125" s="137"/>
    </row>
    <row r="126" spans="1:15" ht="15" customHeight="1" x14ac:dyDescent="0.25">
      <c r="A126" s="131" t="s">
        <v>51</v>
      </c>
      <c r="B126" s="149" t="s">
        <v>63</v>
      </c>
      <c r="C126" s="157"/>
      <c r="D126" s="158"/>
      <c r="E126" s="158"/>
      <c r="F126" s="65"/>
      <c r="G126" s="75">
        <f t="shared" si="10"/>
        <v>0</v>
      </c>
      <c r="H126" s="76" t="str">
        <f t="shared" si="11"/>
        <v/>
      </c>
      <c r="I126" s="52"/>
      <c r="J126" s="137"/>
      <c r="K126" s="137"/>
      <c r="L126" s="137"/>
      <c r="M126" s="137"/>
      <c r="N126" s="137"/>
      <c r="O126" s="137"/>
    </row>
    <row r="127" spans="1:15" ht="15" customHeight="1" x14ac:dyDescent="0.25">
      <c r="A127" s="131" t="s">
        <v>51</v>
      </c>
      <c r="B127" s="110" t="s">
        <v>64</v>
      </c>
      <c r="C127" s="116"/>
      <c r="D127" s="117"/>
      <c r="E127" s="117"/>
      <c r="F127" s="66"/>
      <c r="G127" s="66">
        <f t="shared" si="10"/>
        <v>0</v>
      </c>
      <c r="H127" s="71" t="str">
        <f t="shared" si="11"/>
        <v/>
      </c>
      <c r="I127" s="51"/>
      <c r="J127" s="137"/>
      <c r="K127" s="137"/>
      <c r="L127" s="137"/>
      <c r="M127" s="137"/>
      <c r="N127" s="137"/>
      <c r="O127" s="137"/>
    </row>
    <row r="128" spans="1:15" ht="15" customHeight="1" x14ac:dyDescent="0.25">
      <c r="A128" s="131" t="s">
        <v>51</v>
      </c>
      <c r="B128" s="149" t="s">
        <v>65</v>
      </c>
      <c r="C128" s="157"/>
      <c r="D128" s="158"/>
      <c r="E128" s="158"/>
      <c r="F128" s="65">
        <v>4357</v>
      </c>
      <c r="G128" s="75">
        <f t="shared" si="10"/>
        <v>0</v>
      </c>
      <c r="H128" s="76" t="str">
        <f t="shared" si="11"/>
        <v/>
      </c>
      <c r="I128" s="52"/>
      <c r="J128" s="137"/>
      <c r="K128" s="137"/>
      <c r="L128" s="137"/>
      <c r="M128" s="137"/>
      <c r="N128" s="137"/>
      <c r="O128" s="137"/>
    </row>
    <row r="129" spans="1:15" ht="15" customHeight="1" x14ac:dyDescent="0.25">
      <c r="A129" s="131" t="s">
        <v>51</v>
      </c>
      <c r="B129" s="110" t="s">
        <v>66</v>
      </c>
      <c r="C129" s="116"/>
      <c r="D129" s="117"/>
      <c r="E129" s="117"/>
      <c r="F129" s="66"/>
      <c r="G129" s="66">
        <f t="shared" si="10"/>
        <v>0</v>
      </c>
      <c r="H129" s="71" t="str">
        <f t="shared" si="11"/>
        <v/>
      </c>
      <c r="I129" s="51"/>
      <c r="J129" s="137"/>
      <c r="K129" s="137"/>
      <c r="L129" s="137"/>
      <c r="M129" s="137"/>
      <c r="N129" s="137"/>
      <c r="O129" s="137"/>
    </row>
    <row r="130" spans="1:15" ht="15" customHeight="1" x14ac:dyDescent="0.25">
      <c r="A130" s="131" t="s">
        <v>51</v>
      </c>
      <c r="B130" s="149" t="s">
        <v>97</v>
      </c>
      <c r="C130" s="157"/>
      <c r="D130" s="158"/>
      <c r="E130" s="158"/>
      <c r="F130" s="65"/>
      <c r="G130" s="75">
        <f t="shared" si="10"/>
        <v>0</v>
      </c>
      <c r="H130" s="76" t="str">
        <f t="shared" si="11"/>
        <v/>
      </c>
      <c r="I130" s="52"/>
      <c r="J130" s="137"/>
      <c r="K130" s="137"/>
      <c r="L130" s="137"/>
      <c r="M130" s="137"/>
      <c r="N130" s="137"/>
      <c r="O130" s="137"/>
    </row>
    <row r="131" spans="1:15" ht="15" customHeight="1" x14ac:dyDescent="0.25">
      <c r="A131" s="131" t="s">
        <v>51</v>
      </c>
      <c r="B131" s="110" t="s">
        <v>67</v>
      </c>
      <c r="C131" s="116"/>
      <c r="D131" s="117"/>
      <c r="E131" s="117"/>
      <c r="F131" s="66"/>
      <c r="G131" s="66">
        <f t="shared" si="10"/>
        <v>0</v>
      </c>
      <c r="H131" s="71" t="str">
        <f t="shared" si="11"/>
        <v/>
      </c>
      <c r="I131" s="51"/>
      <c r="J131" s="137"/>
      <c r="K131" s="137"/>
      <c r="L131" s="137"/>
      <c r="M131" s="137"/>
      <c r="N131" s="137"/>
      <c r="O131" s="137"/>
    </row>
    <row r="132" spans="1:15" ht="15" customHeight="1" x14ac:dyDescent="0.25">
      <c r="A132" s="131" t="s">
        <v>51</v>
      </c>
      <c r="B132" s="119" t="s">
        <v>68</v>
      </c>
      <c r="C132" s="120"/>
      <c r="D132" s="121"/>
      <c r="E132" s="121"/>
      <c r="F132" s="75"/>
      <c r="G132" s="75">
        <f t="shared" ref="G132:G193" si="14">IF(ISERROR(C132- D132)=TRUE,"",C132 - D132)</f>
        <v>0</v>
      </c>
      <c r="H132" s="76" t="str">
        <f t="shared" ref="H132:H193" si="15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82"/>
      <c r="J132" s="137"/>
      <c r="K132" s="137"/>
      <c r="L132" s="137"/>
      <c r="M132" s="137"/>
      <c r="N132" s="137"/>
      <c r="O132" s="137"/>
    </row>
    <row r="133" spans="1:15" ht="15" customHeight="1" x14ac:dyDescent="0.25">
      <c r="A133" s="131" t="s">
        <v>51</v>
      </c>
      <c r="B133" s="143" t="s">
        <v>69</v>
      </c>
      <c r="C133" s="154"/>
      <c r="D133" s="155"/>
      <c r="E133" s="155"/>
      <c r="F133" s="64"/>
      <c r="G133" s="66">
        <f t="shared" si="14"/>
        <v>0</v>
      </c>
      <c r="H133" s="71" t="str">
        <f t="shared" si="15"/>
        <v/>
      </c>
      <c r="I133" s="83"/>
      <c r="J133" s="137"/>
      <c r="K133" s="137"/>
      <c r="L133" s="137"/>
      <c r="M133" s="137"/>
      <c r="N133" s="137"/>
      <c r="O133" s="137"/>
    </row>
    <row r="134" spans="1:15" ht="15" customHeight="1" x14ac:dyDescent="0.25">
      <c r="A134" s="131" t="s">
        <v>51</v>
      </c>
      <c r="B134" s="119" t="s">
        <v>70</v>
      </c>
      <c r="C134" s="120">
        <v>2860</v>
      </c>
      <c r="D134" s="121">
        <v>2381</v>
      </c>
      <c r="E134" s="121">
        <v>2289</v>
      </c>
      <c r="F134" s="75">
        <v>3153</v>
      </c>
      <c r="G134" s="75">
        <f t="shared" si="14"/>
        <v>479</v>
      </c>
      <c r="H134" s="76" t="str">
        <f t="shared" si="15"/>
        <v>20,1%▲</v>
      </c>
      <c r="I134" s="82" t="s">
        <v>122</v>
      </c>
      <c r="J134" s="137"/>
      <c r="K134" s="137"/>
      <c r="L134" s="137"/>
      <c r="M134" s="137"/>
      <c r="N134" s="137"/>
      <c r="O134" s="137"/>
    </row>
    <row r="135" spans="1:15" ht="15" customHeight="1" x14ac:dyDescent="0.25">
      <c r="A135" s="131" t="s">
        <v>51</v>
      </c>
      <c r="B135" s="143" t="s">
        <v>71</v>
      </c>
      <c r="C135" s="154"/>
      <c r="D135" s="155"/>
      <c r="E135" s="155"/>
      <c r="F135" s="64"/>
      <c r="G135" s="66">
        <f t="shared" si="14"/>
        <v>0</v>
      </c>
      <c r="H135" s="71" t="str">
        <f t="shared" si="15"/>
        <v/>
      </c>
      <c r="I135" s="83"/>
      <c r="J135" s="137"/>
      <c r="K135" s="137"/>
      <c r="L135" s="137"/>
      <c r="M135" s="137"/>
      <c r="N135" s="137"/>
      <c r="O135" s="137"/>
    </row>
    <row r="136" spans="1:15" s="46" customFormat="1" ht="15" customHeight="1" x14ac:dyDescent="0.25">
      <c r="A136" s="131" t="s">
        <v>51</v>
      </c>
      <c r="B136" s="119" t="s">
        <v>72</v>
      </c>
      <c r="C136" s="120"/>
      <c r="D136" s="121"/>
      <c r="E136" s="121"/>
      <c r="F136" s="75"/>
      <c r="G136" s="75">
        <f t="shared" si="14"/>
        <v>0</v>
      </c>
      <c r="H136" s="76" t="str">
        <f t="shared" si="15"/>
        <v/>
      </c>
      <c r="I136" s="82"/>
      <c r="J136" s="45"/>
      <c r="K136" s="45"/>
      <c r="L136" s="45"/>
      <c r="M136" s="45"/>
      <c r="N136" s="45"/>
      <c r="O136" s="45"/>
    </row>
    <row r="137" spans="1:15" ht="15" customHeight="1" x14ac:dyDescent="0.25">
      <c r="A137" s="131" t="s">
        <v>51</v>
      </c>
      <c r="B137" s="143" t="s">
        <v>73</v>
      </c>
      <c r="C137" s="154"/>
      <c r="D137" s="155"/>
      <c r="E137" s="155"/>
      <c r="F137" s="64"/>
      <c r="G137" s="66">
        <f t="shared" si="14"/>
        <v>0</v>
      </c>
      <c r="H137" s="71" t="str">
        <f t="shared" si="15"/>
        <v/>
      </c>
      <c r="I137" s="83"/>
      <c r="J137" s="137"/>
      <c r="K137" s="137"/>
      <c r="L137" s="137"/>
      <c r="M137" s="137"/>
      <c r="N137" s="137"/>
      <c r="O137" s="137"/>
    </row>
    <row r="138" spans="1:15" ht="15" customHeight="1" x14ac:dyDescent="0.25">
      <c r="A138" s="131" t="s">
        <v>51</v>
      </c>
      <c r="B138" s="119" t="s">
        <v>74</v>
      </c>
      <c r="C138" s="120">
        <v>445</v>
      </c>
      <c r="D138" s="121">
        <v>601</v>
      </c>
      <c r="E138" s="121">
        <v>389</v>
      </c>
      <c r="F138" s="75">
        <v>601</v>
      </c>
      <c r="G138" s="75">
        <f t="shared" si="14"/>
        <v>-156</v>
      </c>
      <c r="H138" s="76" t="str">
        <f t="shared" si="15"/>
        <v>-26,0%▼</v>
      </c>
      <c r="I138" s="82" t="s">
        <v>123</v>
      </c>
      <c r="J138" s="137"/>
      <c r="K138" s="137"/>
      <c r="L138" s="137"/>
      <c r="M138" s="137"/>
      <c r="N138" s="137"/>
      <c r="O138" s="137"/>
    </row>
    <row r="139" spans="1:15" ht="15" customHeight="1" x14ac:dyDescent="0.25">
      <c r="A139" s="131" t="s">
        <v>51</v>
      </c>
      <c r="B139" s="110" t="s">
        <v>75</v>
      </c>
      <c r="C139" s="116"/>
      <c r="D139" s="117"/>
      <c r="E139" s="117"/>
      <c r="F139" s="66"/>
      <c r="G139" s="66">
        <f t="shared" si="14"/>
        <v>0</v>
      </c>
      <c r="H139" s="71" t="str">
        <f t="shared" si="15"/>
        <v/>
      </c>
      <c r="I139" s="51"/>
      <c r="J139" s="137"/>
      <c r="K139" s="137"/>
      <c r="L139" s="137"/>
      <c r="M139" s="137"/>
      <c r="N139" s="137"/>
      <c r="O139" s="137"/>
    </row>
    <row r="140" spans="1:15" ht="15" customHeight="1" x14ac:dyDescent="0.25">
      <c r="A140" s="131" t="s">
        <v>51</v>
      </c>
      <c r="B140" s="149" t="s">
        <v>76</v>
      </c>
      <c r="C140" s="157"/>
      <c r="D140" s="158"/>
      <c r="E140" s="158"/>
      <c r="F140" s="65"/>
      <c r="G140" s="75">
        <f t="shared" si="14"/>
        <v>0</v>
      </c>
      <c r="H140" s="76" t="str">
        <f t="shared" si="15"/>
        <v/>
      </c>
      <c r="I140" s="52"/>
      <c r="J140" s="137"/>
      <c r="K140" s="137"/>
      <c r="L140" s="137"/>
      <c r="M140" s="137"/>
      <c r="N140" s="137"/>
      <c r="O140" s="137"/>
    </row>
    <row r="141" spans="1:15" ht="15" customHeight="1" x14ac:dyDescent="0.25">
      <c r="A141" s="131" t="s">
        <v>51</v>
      </c>
      <c r="B141" s="110" t="s">
        <v>77</v>
      </c>
      <c r="C141" s="116"/>
      <c r="D141" s="117"/>
      <c r="E141" s="117"/>
      <c r="F141" s="66"/>
      <c r="G141" s="66">
        <f t="shared" si="14"/>
        <v>0</v>
      </c>
      <c r="H141" s="71" t="str">
        <f t="shared" si="15"/>
        <v/>
      </c>
      <c r="I141" s="51"/>
      <c r="J141" s="137"/>
      <c r="K141" s="137"/>
      <c r="L141" s="137"/>
      <c r="M141" s="137"/>
      <c r="N141" s="137"/>
      <c r="O141" s="137"/>
    </row>
    <row r="142" spans="1:15" ht="15" customHeight="1" x14ac:dyDescent="0.25">
      <c r="A142" s="131" t="s">
        <v>51</v>
      </c>
      <c r="B142" s="149" t="s">
        <v>78</v>
      </c>
      <c r="C142" s="157"/>
      <c r="D142" s="158"/>
      <c r="E142" s="158"/>
      <c r="F142" s="65"/>
      <c r="G142" s="75">
        <f t="shared" si="14"/>
        <v>0</v>
      </c>
      <c r="H142" s="76" t="str">
        <f t="shared" si="15"/>
        <v/>
      </c>
      <c r="I142" s="52"/>
      <c r="J142" s="137"/>
      <c r="K142" s="137"/>
      <c r="L142" s="137"/>
      <c r="M142" s="137"/>
      <c r="N142" s="137"/>
      <c r="O142" s="137"/>
    </row>
    <row r="143" spans="1:15" ht="15" customHeight="1" x14ac:dyDescent="0.25">
      <c r="A143" s="131" t="s">
        <v>51</v>
      </c>
      <c r="B143" s="110" t="s">
        <v>79</v>
      </c>
      <c r="C143" s="116"/>
      <c r="D143" s="117"/>
      <c r="E143" s="117"/>
      <c r="F143" s="66"/>
      <c r="G143" s="66">
        <f t="shared" si="14"/>
        <v>0</v>
      </c>
      <c r="H143" s="71" t="str">
        <f t="shared" si="15"/>
        <v/>
      </c>
      <c r="I143" s="51"/>
      <c r="J143" s="137"/>
      <c r="K143" s="137"/>
      <c r="L143" s="137"/>
      <c r="M143" s="137"/>
      <c r="N143" s="137"/>
      <c r="O143" s="137"/>
    </row>
    <row r="144" spans="1:15" ht="15" customHeight="1" x14ac:dyDescent="0.25">
      <c r="A144" s="131" t="s">
        <v>51</v>
      </c>
      <c r="B144" s="149" t="s">
        <v>80</v>
      </c>
      <c r="C144" s="157"/>
      <c r="D144" s="158"/>
      <c r="E144" s="158"/>
      <c r="F144" s="65"/>
      <c r="G144" s="75">
        <f t="shared" si="14"/>
        <v>0</v>
      </c>
      <c r="H144" s="76" t="str">
        <f t="shared" si="15"/>
        <v/>
      </c>
      <c r="I144" s="52"/>
      <c r="J144" s="137"/>
      <c r="K144" s="137"/>
      <c r="L144" s="137"/>
      <c r="M144" s="137"/>
      <c r="N144" s="137"/>
      <c r="O144" s="137"/>
    </row>
    <row r="145" spans="1:15" ht="15" customHeight="1" x14ac:dyDescent="0.25">
      <c r="A145" s="131" t="s">
        <v>51</v>
      </c>
      <c r="B145" s="110" t="s">
        <v>81</v>
      </c>
      <c r="C145" s="116"/>
      <c r="D145" s="117"/>
      <c r="E145" s="117"/>
      <c r="F145" s="66"/>
      <c r="G145" s="66">
        <f t="shared" si="14"/>
        <v>0</v>
      </c>
      <c r="H145" s="71" t="str">
        <f t="shared" si="15"/>
        <v/>
      </c>
      <c r="I145" s="51"/>
      <c r="J145" s="137"/>
      <c r="K145" s="137"/>
      <c r="L145" s="137"/>
      <c r="M145" s="137"/>
      <c r="N145" s="137"/>
      <c r="O145" s="137"/>
    </row>
    <row r="146" spans="1:15" ht="15" customHeight="1" x14ac:dyDescent="0.25">
      <c r="A146" s="131" t="s">
        <v>51</v>
      </c>
      <c r="B146" s="149" t="s">
        <v>82</v>
      </c>
      <c r="C146" s="157">
        <v>6116</v>
      </c>
      <c r="D146" s="158">
        <v>5231</v>
      </c>
      <c r="E146" s="158">
        <v>4930</v>
      </c>
      <c r="F146" s="65"/>
      <c r="G146" s="75">
        <f t="shared" si="14"/>
        <v>885</v>
      </c>
      <c r="H146" s="76" t="str">
        <f t="shared" si="15"/>
        <v>16,9%▲</v>
      </c>
      <c r="I146" s="52" t="s">
        <v>124</v>
      </c>
      <c r="J146" s="137"/>
      <c r="K146" s="137"/>
      <c r="L146" s="137"/>
      <c r="M146" s="137"/>
      <c r="N146" s="137"/>
      <c r="O146" s="137"/>
    </row>
    <row r="147" spans="1:15" ht="15" customHeight="1" x14ac:dyDescent="0.25">
      <c r="A147" s="131" t="s">
        <v>51</v>
      </c>
      <c r="B147" s="110" t="s">
        <v>83</v>
      </c>
      <c r="C147" s="116"/>
      <c r="D147" s="117"/>
      <c r="E147" s="117"/>
      <c r="F147" s="66"/>
      <c r="G147" s="66">
        <f t="shared" si="14"/>
        <v>0</v>
      </c>
      <c r="H147" s="71" t="str">
        <f t="shared" si="15"/>
        <v/>
      </c>
      <c r="I147" s="51"/>
      <c r="J147" s="137"/>
      <c r="K147" s="137"/>
      <c r="L147" s="137"/>
      <c r="M147" s="137"/>
      <c r="N147" s="137"/>
      <c r="O147" s="137"/>
    </row>
    <row r="148" spans="1:15" ht="15" customHeight="1" x14ac:dyDescent="0.25">
      <c r="A148" s="131" t="s">
        <v>51</v>
      </c>
      <c r="B148" s="149" t="s">
        <v>84</v>
      </c>
      <c r="C148" s="157"/>
      <c r="D148" s="158"/>
      <c r="E148" s="158"/>
      <c r="F148" s="65"/>
      <c r="G148" s="75">
        <f t="shared" si="14"/>
        <v>0</v>
      </c>
      <c r="H148" s="76" t="str">
        <f t="shared" si="15"/>
        <v/>
      </c>
      <c r="I148" s="52"/>
      <c r="J148" s="137"/>
      <c r="K148" s="137"/>
      <c r="L148" s="137"/>
      <c r="M148" s="137"/>
      <c r="N148" s="137"/>
      <c r="O148" s="137"/>
    </row>
    <row r="149" spans="1:15" ht="15" customHeight="1" x14ac:dyDescent="0.25">
      <c r="A149" s="131" t="s">
        <v>51</v>
      </c>
      <c r="B149" s="110" t="s">
        <v>85</v>
      </c>
      <c r="C149" s="116"/>
      <c r="D149" s="117"/>
      <c r="E149" s="117"/>
      <c r="F149" s="66"/>
      <c r="G149" s="66">
        <f t="shared" si="14"/>
        <v>0</v>
      </c>
      <c r="H149" s="71" t="str">
        <f t="shared" si="15"/>
        <v/>
      </c>
      <c r="I149" s="51"/>
      <c r="J149" s="137"/>
      <c r="K149" s="137"/>
      <c r="L149" s="137"/>
      <c r="M149" s="137"/>
      <c r="N149" s="137"/>
      <c r="O149" s="137"/>
    </row>
    <row r="150" spans="1:15" ht="15" customHeight="1" x14ac:dyDescent="0.25">
      <c r="A150" s="131" t="s">
        <v>51</v>
      </c>
      <c r="B150" s="149" t="s">
        <v>98</v>
      </c>
      <c r="C150" s="157"/>
      <c r="D150" s="158"/>
      <c r="E150" s="158"/>
      <c r="F150" s="65"/>
      <c r="G150" s="75">
        <f t="shared" si="14"/>
        <v>0</v>
      </c>
      <c r="H150" s="76" t="str">
        <f t="shared" si="15"/>
        <v/>
      </c>
      <c r="I150" s="52"/>
      <c r="J150" s="137"/>
      <c r="K150" s="137"/>
      <c r="L150" s="137"/>
      <c r="M150" s="137"/>
      <c r="N150" s="137"/>
      <c r="O150" s="137"/>
    </row>
    <row r="151" spans="1:15" ht="15" customHeight="1" x14ac:dyDescent="0.25">
      <c r="A151" s="131" t="s">
        <v>51</v>
      </c>
      <c r="B151" s="110" t="s">
        <v>86</v>
      </c>
      <c r="C151" s="116"/>
      <c r="D151" s="117"/>
      <c r="E151" s="117"/>
      <c r="F151" s="66"/>
      <c r="G151" s="66">
        <f t="shared" si="14"/>
        <v>0</v>
      </c>
      <c r="H151" s="71" t="str">
        <f t="shared" si="15"/>
        <v/>
      </c>
      <c r="I151" s="51"/>
      <c r="J151" s="137"/>
      <c r="K151" s="137"/>
      <c r="L151" s="137"/>
      <c r="M151" s="137"/>
      <c r="N151" s="137"/>
      <c r="O151" s="137"/>
    </row>
    <row r="152" spans="1:15" ht="15" customHeight="1" x14ac:dyDescent="0.25">
      <c r="A152" s="131" t="s">
        <v>51</v>
      </c>
      <c r="B152" s="149" t="s">
        <v>87</v>
      </c>
      <c r="C152" s="157"/>
      <c r="D152" s="158"/>
      <c r="E152" s="158"/>
      <c r="F152" s="65"/>
      <c r="G152" s="75">
        <f t="shared" si="14"/>
        <v>0</v>
      </c>
      <c r="H152" s="76" t="str">
        <f t="shared" si="15"/>
        <v/>
      </c>
      <c r="I152" s="52"/>
      <c r="J152" s="137"/>
      <c r="K152" s="137"/>
      <c r="L152" s="137"/>
      <c r="M152" s="137"/>
      <c r="N152" s="137"/>
      <c r="O152" s="137"/>
    </row>
    <row r="153" spans="1:15" ht="15" customHeight="1" x14ac:dyDescent="0.25">
      <c r="A153" s="131" t="s">
        <v>51</v>
      </c>
      <c r="B153" s="110" t="s">
        <v>88</v>
      </c>
      <c r="C153" s="116"/>
      <c r="D153" s="117"/>
      <c r="E153" s="117"/>
      <c r="F153" s="66"/>
      <c r="G153" s="66">
        <f t="shared" si="14"/>
        <v>0</v>
      </c>
      <c r="H153" s="71" t="str">
        <f t="shared" si="15"/>
        <v/>
      </c>
      <c r="I153" s="51"/>
      <c r="J153" s="137"/>
      <c r="K153" s="137"/>
      <c r="L153" s="137"/>
      <c r="M153" s="137"/>
      <c r="N153" s="137"/>
      <c r="O153" s="137"/>
    </row>
    <row r="154" spans="1:15" ht="15" customHeight="1" x14ac:dyDescent="0.25">
      <c r="A154" s="131" t="s">
        <v>51</v>
      </c>
      <c r="B154" s="149" t="s">
        <v>89</v>
      </c>
      <c r="C154" s="157"/>
      <c r="D154" s="158"/>
      <c r="E154" s="158">
        <v>0</v>
      </c>
      <c r="F154" s="65">
        <v>100</v>
      </c>
      <c r="G154" s="75">
        <f t="shared" si="14"/>
        <v>0</v>
      </c>
      <c r="H154" s="76" t="str">
        <f t="shared" si="15"/>
        <v/>
      </c>
      <c r="I154" s="52"/>
      <c r="J154" s="137"/>
      <c r="K154" s="137"/>
      <c r="L154" s="137"/>
      <c r="M154" s="137"/>
      <c r="N154" s="137"/>
      <c r="O154" s="137"/>
    </row>
    <row r="155" spans="1:15" ht="15" customHeight="1" x14ac:dyDescent="0.25">
      <c r="A155" s="131" t="s">
        <v>51</v>
      </c>
      <c r="B155" s="110" t="s">
        <v>90</v>
      </c>
      <c r="C155" s="116"/>
      <c r="D155" s="117"/>
      <c r="E155" s="117"/>
      <c r="F155" s="66"/>
      <c r="G155" s="66">
        <f t="shared" si="14"/>
        <v>0</v>
      </c>
      <c r="H155" s="71" t="str">
        <f t="shared" si="15"/>
        <v/>
      </c>
      <c r="I155" s="51"/>
      <c r="J155" s="137"/>
      <c r="K155" s="137"/>
      <c r="L155" s="137"/>
      <c r="M155" s="137"/>
      <c r="N155" s="137"/>
      <c r="O155" s="137"/>
    </row>
    <row r="156" spans="1:15" ht="15" customHeight="1" x14ac:dyDescent="0.25">
      <c r="A156" s="131" t="s">
        <v>51</v>
      </c>
      <c r="B156" s="149" t="s">
        <v>91</v>
      </c>
      <c r="C156" s="157"/>
      <c r="D156" s="158"/>
      <c r="E156" s="158"/>
      <c r="F156" s="65"/>
      <c r="G156" s="75">
        <f t="shared" si="14"/>
        <v>0</v>
      </c>
      <c r="H156" s="76" t="str">
        <f t="shared" si="15"/>
        <v/>
      </c>
      <c r="I156" s="52"/>
      <c r="J156" s="137"/>
      <c r="K156" s="137"/>
      <c r="L156" s="137"/>
      <c r="M156" s="137"/>
      <c r="N156" s="137"/>
      <c r="O156" s="137"/>
    </row>
    <row r="157" spans="1:15" ht="15" customHeight="1" x14ac:dyDescent="0.25">
      <c r="A157" s="131" t="s">
        <v>51</v>
      </c>
      <c r="B157" s="110" t="s">
        <v>92</v>
      </c>
      <c r="C157" s="116"/>
      <c r="D157" s="117"/>
      <c r="E157" s="117"/>
      <c r="F157" s="66"/>
      <c r="G157" s="66">
        <f t="shared" si="14"/>
        <v>0</v>
      </c>
      <c r="H157" s="71" t="str">
        <f t="shared" si="15"/>
        <v/>
      </c>
      <c r="I157" s="51"/>
      <c r="J157" s="137"/>
      <c r="K157" s="137"/>
      <c r="L157" s="137"/>
      <c r="M157" s="137"/>
      <c r="N157" s="137"/>
      <c r="O157" s="137"/>
    </row>
    <row r="158" spans="1:15" ht="15" customHeight="1" x14ac:dyDescent="0.25">
      <c r="A158" s="131" t="s">
        <v>51</v>
      </c>
      <c r="B158" s="149" t="s">
        <v>93</v>
      </c>
      <c r="C158" s="157"/>
      <c r="D158" s="158"/>
      <c r="E158" s="158"/>
      <c r="F158" s="65"/>
      <c r="G158" s="75">
        <f t="shared" si="14"/>
        <v>0</v>
      </c>
      <c r="H158" s="76" t="str">
        <f t="shared" si="15"/>
        <v/>
      </c>
      <c r="I158" s="52"/>
      <c r="J158" s="137"/>
      <c r="K158" s="137"/>
      <c r="L158" s="137"/>
      <c r="M158" s="137"/>
      <c r="N158" s="137"/>
      <c r="O158" s="137"/>
    </row>
    <row r="159" spans="1:15" ht="15" customHeight="1" x14ac:dyDescent="0.25">
      <c r="A159" s="131" t="s">
        <v>51</v>
      </c>
      <c r="B159" s="110" t="s">
        <v>99</v>
      </c>
      <c r="C159" s="116">
        <v>4243</v>
      </c>
      <c r="D159" s="117">
        <v>4157</v>
      </c>
      <c r="E159" s="117">
        <v>4344</v>
      </c>
      <c r="F159" s="66">
        <v>5619</v>
      </c>
      <c r="G159" s="66">
        <f t="shared" si="14"/>
        <v>86</v>
      </c>
      <c r="H159" s="71" t="str">
        <f t="shared" si="15"/>
        <v>2,1%</v>
      </c>
      <c r="I159" s="51"/>
      <c r="J159" s="137"/>
      <c r="K159" s="137"/>
      <c r="L159" s="137"/>
      <c r="M159" s="137"/>
      <c r="N159" s="137"/>
      <c r="O159" s="137"/>
    </row>
    <row r="160" spans="1:15" ht="15" customHeight="1" x14ac:dyDescent="0.25">
      <c r="A160" s="131" t="s">
        <v>51</v>
      </c>
      <c r="B160" s="149" t="s">
        <v>94</v>
      </c>
      <c r="C160" s="157">
        <v>5059</v>
      </c>
      <c r="D160" s="158">
        <v>4569</v>
      </c>
      <c r="E160" s="158">
        <v>6664</v>
      </c>
      <c r="F160" s="65">
        <v>6520</v>
      </c>
      <c r="G160" s="75">
        <f t="shared" si="14"/>
        <v>490</v>
      </c>
      <c r="H160" s="76" t="str">
        <f t="shared" si="15"/>
        <v>10,7%▲</v>
      </c>
      <c r="I160" s="52" t="s">
        <v>125</v>
      </c>
      <c r="J160" s="137"/>
      <c r="K160" s="137"/>
      <c r="L160" s="137"/>
      <c r="M160" s="137"/>
      <c r="N160" s="137"/>
      <c r="O160" s="137"/>
    </row>
    <row r="161" spans="1:15" ht="15" customHeight="1" x14ac:dyDescent="0.25">
      <c r="A161" s="131" t="s">
        <v>51</v>
      </c>
      <c r="B161" s="110" t="s">
        <v>100</v>
      </c>
      <c r="C161" s="116">
        <v>52201</v>
      </c>
      <c r="D161" s="117">
        <v>38964</v>
      </c>
      <c r="E161" s="117">
        <v>45657</v>
      </c>
      <c r="F161" s="66">
        <v>40790</v>
      </c>
      <c r="G161" s="66">
        <f t="shared" si="14"/>
        <v>13237</v>
      </c>
      <c r="H161" s="71" t="str">
        <f t="shared" si="15"/>
        <v>34,0%▲</v>
      </c>
      <c r="I161" s="51" t="s">
        <v>126</v>
      </c>
      <c r="J161" s="137"/>
      <c r="K161" s="137"/>
      <c r="L161" s="137"/>
      <c r="M161" s="137"/>
      <c r="N161" s="137"/>
      <c r="O161" s="137"/>
    </row>
    <row r="162" spans="1:15" ht="15" customHeight="1" x14ac:dyDescent="0.25">
      <c r="A162" s="131" t="s">
        <v>51</v>
      </c>
      <c r="B162" s="119" t="s">
        <v>101</v>
      </c>
      <c r="C162" s="120"/>
      <c r="D162" s="121"/>
      <c r="E162" s="121"/>
      <c r="F162" s="75"/>
      <c r="G162" s="75">
        <f t="shared" si="14"/>
        <v>0</v>
      </c>
      <c r="H162" s="76" t="str">
        <f t="shared" si="15"/>
        <v/>
      </c>
      <c r="I162" s="82"/>
      <c r="J162" s="137"/>
      <c r="K162" s="137"/>
      <c r="L162" s="137"/>
      <c r="M162" s="137"/>
      <c r="N162" s="137"/>
      <c r="O162" s="137"/>
    </row>
    <row r="163" spans="1:15" s="46" customFormat="1" ht="15" customHeight="1" x14ac:dyDescent="0.25">
      <c r="A163" s="131" t="s">
        <v>51</v>
      </c>
      <c r="B163" s="110" t="s">
        <v>102</v>
      </c>
      <c r="C163" s="116">
        <v>115</v>
      </c>
      <c r="D163" s="117">
        <v>308</v>
      </c>
      <c r="E163" s="117">
        <v>379</v>
      </c>
      <c r="F163" s="66">
        <v>566</v>
      </c>
      <c r="G163" s="66">
        <f t="shared" si="14"/>
        <v>-193</v>
      </c>
      <c r="H163" s="71" t="str">
        <f t="shared" si="15"/>
        <v>-62,7%▼</v>
      </c>
      <c r="I163" s="51" t="s">
        <v>127</v>
      </c>
      <c r="J163" s="45"/>
      <c r="K163" s="45"/>
      <c r="L163" s="45"/>
      <c r="M163" s="45"/>
      <c r="N163" s="45"/>
      <c r="O163" s="45"/>
    </row>
    <row r="164" spans="1:15" ht="15" customHeight="1" x14ac:dyDescent="0.25">
      <c r="A164" s="131" t="s">
        <v>51</v>
      </c>
      <c r="B164" s="149" t="s">
        <v>103</v>
      </c>
      <c r="C164" s="157"/>
      <c r="D164" s="158"/>
      <c r="E164" s="158"/>
      <c r="F164" s="65"/>
      <c r="G164" s="75">
        <f t="shared" si="14"/>
        <v>0</v>
      </c>
      <c r="H164" s="76" t="str">
        <f t="shared" si="15"/>
        <v/>
      </c>
      <c r="I164" s="52"/>
      <c r="J164" s="137"/>
      <c r="K164" s="137"/>
      <c r="L164" s="137"/>
      <c r="M164" s="137"/>
      <c r="N164" s="137"/>
      <c r="O164" s="137"/>
    </row>
    <row r="165" spans="1:15" ht="15" customHeight="1" x14ac:dyDescent="0.25">
      <c r="A165" s="131" t="s">
        <v>51</v>
      </c>
      <c r="B165" s="110" t="s">
        <v>104</v>
      </c>
      <c r="C165" s="116"/>
      <c r="D165" s="117"/>
      <c r="E165" s="117"/>
      <c r="F165" s="66"/>
      <c r="G165" s="66">
        <f t="shared" si="14"/>
        <v>0</v>
      </c>
      <c r="H165" s="71" t="str">
        <f t="shared" si="15"/>
        <v/>
      </c>
      <c r="I165" s="51"/>
      <c r="J165" s="137"/>
      <c r="K165" s="137"/>
      <c r="L165" s="137"/>
      <c r="M165" s="137"/>
      <c r="N165" s="137"/>
      <c r="O165" s="137"/>
    </row>
    <row r="166" spans="1:15" ht="15" customHeight="1" x14ac:dyDescent="0.25">
      <c r="A166" s="131" t="s">
        <v>51</v>
      </c>
      <c r="B166" s="149" t="s">
        <v>105</v>
      </c>
      <c r="C166" s="157"/>
      <c r="D166" s="158"/>
      <c r="E166" s="158"/>
      <c r="F166" s="65"/>
      <c r="G166" s="75">
        <f t="shared" si="14"/>
        <v>0</v>
      </c>
      <c r="H166" s="76" t="str">
        <f t="shared" si="15"/>
        <v/>
      </c>
      <c r="I166" s="52"/>
      <c r="J166" s="137"/>
      <c r="K166" s="137"/>
      <c r="L166" s="137"/>
      <c r="M166" s="137"/>
      <c r="N166" s="137"/>
      <c r="O166" s="137"/>
    </row>
    <row r="167" spans="1:15" ht="15" customHeight="1" x14ac:dyDescent="0.25">
      <c r="A167" s="131" t="s">
        <v>51</v>
      </c>
      <c r="B167" s="110" t="s">
        <v>106</v>
      </c>
      <c r="C167" s="116"/>
      <c r="D167" s="117"/>
      <c r="E167" s="117"/>
      <c r="F167" s="66"/>
      <c r="G167" s="66">
        <f t="shared" si="14"/>
        <v>0</v>
      </c>
      <c r="H167" s="71" t="str">
        <f t="shared" si="15"/>
        <v/>
      </c>
      <c r="I167" s="51"/>
      <c r="J167" s="137"/>
      <c r="K167" s="137"/>
      <c r="L167" s="137"/>
      <c r="M167" s="137"/>
      <c r="N167" s="137"/>
      <c r="O167" s="137"/>
    </row>
    <row r="168" spans="1:15" ht="15" customHeight="1" x14ac:dyDescent="0.25">
      <c r="A168" s="131" t="s">
        <v>51</v>
      </c>
      <c r="B168" s="149" t="s">
        <v>107</v>
      </c>
      <c r="C168" s="157">
        <v>5163</v>
      </c>
      <c r="D168" s="158">
        <v>5059</v>
      </c>
      <c r="E168" s="158">
        <v>5616</v>
      </c>
      <c r="F168" s="65">
        <v>5883</v>
      </c>
      <c r="G168" s="75">
        <f t="shared" si="14"/>
        <v>104</v>
      </c>
      <c r="H168" s="76" t="str">
        <f t="shared" si="15"/>
        <v>2,1%</v>
      </c>
      <c r="I168" s="52"/>
      <c r="J168" s="137"/>
      <c r="K168" s="137"/>
      <c r="L168" s="137"/>
      <c r="M168" s="137"/>
      <c r="N168" s="137"/>
      <c r="O168" s="137"/>
    </row>
    <row r="169" spans="1:15" ht="15" customHeight="1" x14ac:dyDescent="0.25">
      <c r="A169" s="131" t="s">
        <v>51</v>
      </c>
      <c r="B169" s="110" t="s">
        <v>108</v>
      </c>
      <c r="C169" s="116"/>
      <c r="D169" s="117"/>
      <c r="E169" s="117"/>
      <c r="F169" s="66"/>
      <c r="G169" s="66">
        <f t="shared" si="14"/>
        <v>0</v>
      </c>
      <c r="H169" s="71" t="str">
        <f t="shared" si="15"/>
        <v/>
      </c>
      <c r="I169" s="51"/>
      <c r="J169" s="137"/>
      <c r="K169" s="137"/>
      <c r="L169" s="137"/>
      <c r="M169" s="137"/>
      <c r="N169" s="137"/>
      <c r="O169" s="137"/>
    </row>
    <row r="170" spans="1:15" ht="15" customHeight="1" x14ac:dyDescent="0.25">
      <c r="A170" s="131" t="s">
        <v>51</v>
      </c>
      <c r="B170" s="149" t="s">
        <v>109</v>
      </c>
      <c r="C170" s="157"/>
      <c r="D170" s="158"/>
      <c r="E170" s="158"/>
      <c r="F170" s="65"/>
      <c r="G170" s="75">
        <f t="shared" si="14"/>
        <v>0</v>
      </c>
      <c r="H170" s="76" t="str">
        <f t="shared" si="15"/>
        <v/>
      </c>
      <c r="I170" s="52"/>
      <c r="J170" s="137"/>
      <c r="K170" s="137"/>
      <c r="L170" s="137"/>
      <c r="M170" s="137"/>
      <c r="N170" s="137"/>
      <c r="O170" s="137"/>
    </row>
    <row r="171" spans="1:15" ht="15" customHeight="1" x14ac:dyDescent="0.25">
      <c r="A171" s="131" t="s">
        <v>51</v>
      </c>
      <c r="B171" s="110" t="s">
        <v>110</v>
      </c>
      <c r="C171" s="116">
        <v>553</v>
      </c>
      <c r="D171" s="117">
        <v>517</v>
      </c>
      <c r="E171" s="117">
        <v>467</v>
      </c>
      <c r="F171" s="66">
        <v>494</v>
      </c>
      <c r="G171" s="66">
        <f t="shared" si="14"/>
        <v>36</v>
      </c>
      <c r="H171" s="71" t="str">
        <f t="shared" si="15"/>
        <v>7,0%</v>
      </c>
      <c r="I171" s="51" t="s">
        <v>128</v>
      </c>
      <c r="J171" s="137"/>
      <c r="K171" s="137"/>
      <c r="L171" s="137"/>
      <c r="M171" s="137"/>
      <c r="N171" s="137"/>
      <c r="O171" s="137"/>
    </row>
    <row r="172" spans="1:15" ht="15" customHeight="1" x14ac:dyDescent="0.25">
      <c r="A172" s="131" t="s">
        <v>51</v>
      </c>
      <c r="B172" s="149" t="s">
        <v>111</v>
      </c>
      <c r="C172" s="157"/>
      <c r="D172" s="158"/>
      <c r="E172" s="158"/>
      <c r="F172" s="65"/>
      <c r="G172" s="75">
        <f t="shared" si="14"/>
        <v>0</v>
      </c>
      <c r="H172" s="76" t="str">
        <f t="shared" si="15"/>
        <v/>
      </c>
      <c r="I172" s="52"/>
      <c r="J172" s="137"/>
      <c r="K172" s="137"/>
      <c r="L172" s="137"/>
      <c r="M172" s="137"/>
      <c r="N172" s="137"/>
      <c r="O172" s="137"/>
    </row>
    <row r="173" spans="1:15" ht="15" customHeight="1" x14ac:dyDescent="0.25">
      <c r="A173" s="131" t="s">
        <v>51</v>
      </c>
      <c r="B173" s="110" t="s">
        <v>112</v>
      </c>
      <c r="C173" s="116">
        <v>2734</v>
      </c>
      <c r="D173" s="117">
        <v>1914</v>
      </c>
      <c r="E173" s="117">
        <v>1749</v>
      </c>
      <c r="F173" s="66"/>
      <c r="G173" s="66">
        <f t="shared" si="14"/>
        <v>820</v>
      </c>
      <c r="H173" s="71" t="str">
        <f t="shared" si="15"/>
        <v>42,8%▲</v>
      </c>
      <c r="I173" s="51" t="s">
        <v>124</v>
      </c>
      <c r="J173" s="137"/>
      <c r="K173" s="137"/>
      <c r="L173" s="137"/>
      <c r="M173" s="137"/>
      <c r="N173" s="137"/>
      <c r="O173" s="137"/>
    </row>
    <row r="174" spans="1:15" ht="15" customHeight="1" x14ac:dyDescent="0.25">
      <c r="A174" s="131" t="s">
        <v>51</v>
      </c>
      <c r="B174" s="149" t="s">
        <v>113</v>
      </c>
      <c r="C174" s="157">
        <v>623</v>
      </c>
      <c r="D174" s="158">
        <v>452</v>
      </c>
      <c r="E174" s="158">
        <v>1025</v>
      </c>
      <c r="F174" s="65"/>
      <c r="G174" s="75">
        <f t="shared" si="14"/>
        <v>171</v>
      </c>
      <c r="H174" s="76" t="str">
        <f t="shared" si="15"/>
        <v>37,8%▲</v>
      </c>
      <c r="I174" s="52" t="s">
        <v>124</v>
      </c>
      <c r="J174" s="137"/>
      <c r="K174" s="137"/>
      <c r="L174" s="137"/>
      <c r="M174" s="137"/>
      <c r="N174" s="137"/>
      <c r="O174" s="137"/>
    </row>
    <row r="175" spans="1:15" ht="15" customHeight="1" x14ac:dyDescent="0.25">
      <c r="A175" s="131" t="s">
        <v>51</v>
      </c>
      <c r="B175" s="110" t="s">
        <v>114</v>
      </c>
      <c r="C175" s="116"/>
      <c r="D175" s="117"/>
      <c r="E175" s="117"/>
      <c r="F175" s="66"/>
      <c r="G175" s="66">
        <f t="shared" si="14"/>
        <v>0</v>
      </c>
      <c r="H175" s="71" t="str">
        <f t="shared" si="15"/>
        <v/>
      </c>
      <c r="I175" s="51"/>
      <c r="J175" s="137"/>
      <c r="K175" s="137"/>
      <c r="L175" s="137"/>
      <c r="M175" s="137"/>
      <c r="N175" s="137"/>
      <c r="O175" s="137"/>
    </row>
    <row r="176" spans="1:15" ht="15" customHeight="1" x14ac:dyDescent="0.25">
      <c r="A176" s="131" t="s">
        <v>51</v>
      </c>
      <c r="B176" s="119" t="s">
        <v>115</v>
      </c>
      <c r="C176" s="120"/>
      <c r="D176" s="121"/>
      <c r="E176" s="121"/>
      <c r="F176" s="75"/>
      <c r="G176" s="75">
        <f t="shared" si="14"/>
        <v>0</v>
      </c>
      <c r="H176" s="76" t="str">
        <f t="shared" si="15"/>
        <v/>
      </c>
      <c r="I176" s="82"/>
      <c r="J176" s="137"/>
      <c r="K176" s="137"/>
      <c r="L176" s="137"/>
      <c r="M176" s="137"/>
      <c r="N176" s="137"/>
      <c r="O176" s="137"/>
    </row>
    <row r="177" spans="1:15" ht="15" customHeight="1" x14ac:dyDescent="0.25">
      <c r="A177" s="131" t="s">
        <v>51</v>
      </c>
      <c r="B177" s="110" t="s">
        <v>116</v>
      </c>
      <c r="C177" s="116"/>
      <c r="D177" s="117"/>
      <c r="E177" s="117"/>
      <c r="F177" s="66"/>
      <c r="G177" s="66">
        <f t="shared" ref="G177:G178" si="16">IF(ISERROR(C177- D177)=TRUE,"",C177 - D177)</f>
        <v>0</v>
      </c>
      <c r="H177" s="71" t="str">
        <f t="shared" ref="H177:H178" si="17">IF(ISERROR((((C177- D177)/D177)*100)=TRUE),"",IF((((C177- D177)/D177)*100)&lt;-7,FIXED(((C177- D177)/D177)*100, 1,TRUE) &amp;"%" &amp; "▼",IF((((C177- D177)/D177)*100)&gt;7,FIXED(((C177- D177)/D177)*100, 1,TRUE) &amp;"%" &amp;"▲",FIXED(((C177- D177)/D177)*100, 1,TRUE)&amp;"%")))</f>
        <v/>
      </c>
      <c r="I177" s="51"/>
      <c r="J177" s="137"/>
      <c r="K177" s="137"/>
      <c r="L177" s="137"/>
      <c r="M177" s="137"/>
      <c r="N177" s="137"/>
      <c r="O177" s="137"/>
    </row>
    <row r="178" spans="1:15" ht="15" customHeight="1" x14ac:dyDescent="0.25">
      <c r="A178" s="131" t="s">
        <v>51</v>
      </c>
      <c r="B178" s="119" t="s">
        <v>170</v>
      </c>
      <c r="C178" s="120"/>
      <c r="D178" s="121">
        <v>6523</v>
      </c>
      <c r="E178" s="121">
        <v>5766</v>
      </c>
      <c r="F178" s="75">
        <v>7336</v>
      </c>
      <c r="G178" s="75">
        <f t="shared" si="16"/>
        <v>-6523</v>
      </c>
      <c r="H178" s="76" t="str">
        <f t="shared" si="17"/>
        <v>-100,0%▼</v>
      </c>
      <c r="I178" s="82"/>
      <c r="J178" s="137"/>
      <c r="K178" s="137"/>
      <c r="L178" s="137"/>
      <c r="M178" s="137"/>
      <c r="N178" s="137"/>
      <c r="O178" s="137"/>
    </row>
    <row r="179" spans="1:15" ht="15" customHeight="1" x14ac:dyDescent="0.25">
      <c r="A179" s="111" t="s">
        <v>51</v>
      </c>
      <c r="B179" s="122" t="s">
        <v>8</v>
      </c>
      <c r="C179" s="123">
        <f>SUMIFS((C7:C178),(A7:A178),A179)</f>
        <v>80112</v>
      </c>
      <c r="D179" s="123">
        <f>SUMIFS(($D$7:$D$178),(A7:A178),A178)</f>
        <v>70676</v>
      </c>
      <c r="E179" s="123">
        <f>SUMIFS(($E$7:$E$178),(A7:A178),A178)</f>
        <v>79275</v>
      </c>
      <c r="F179" s="123">
        <f>SUMIFS(($F$7:$F$178),(A7:A178),A178)</f>
        <v>75419</v>
      </c>
      <c r="G179" s="84">
        <f t="shared" si="14"/>
        <v>9436</v>
      </c>
      <c r="H179" s="85" t="str">
        <f t="shared" si="15"/>
        <v>13,4%▲</v>
      </c>
      <c r="I179" s="86"/>
      <c r="J179" s="137"/>
      <c r="K179" s="137"/>
      <c r="L179" s="137"/>
      <c r="M179" s="137"/>
      <c r="N179" s="137"/>
      <c r="O179" s="137"/>
    </row>
    <row r="180" spans="1:15" ht="15" customHeight="1" x14ac:dyDescent="0.25">
      <c r="A180" s="53" t="s">
        <v>52</v>
      </c>
      <c r="B180" s="149"/>
      <c r="C180" s="158"/>
      <c r="D180" s="158"/>
      <c r="E180" s="158"/>
      <c r="F180" s="65"/>
      <c r="G180" s="75">
        <f t="shared" si="14"/>
        <v>0</v>
      </c>
      <c r="H180" s="76" t="str">
        <f t="shared" si="15"/>
        <v/>
      </c>
      <c r="I180" s="74"/>
      <c r="J180" s="16"/>
      <c r="K180" s="16"/>
      <c r="L180" s="16"/>
      <c r="M180" s="16"/>
      <c r="N180" s="16"/>
      <c r="O180" s="16"/>
    </row>
    <row r="181" spans="1:15" ht="15" customHeight="1" x14ac:dyDescent="0.25">
      <c r="A181" s="131" t="s">
        <v>52</v>
      </c>
      <c r="B181" s="110" t="s">
        <v>56</v>
      </c>
      <c r="C181" s="116"/>
      <c r="D181" s="117"/>
      <c r="E181" s="117"/>
      <c r="F181" s="66"/>
      <c r="G181" s="66">
        <f t="shared" si="14"/>
        <v>0</v>
      </c>
      <c r="H181" s="71" t="str">
        <f t="shared" si="15"/>
        <v/>
      </c>
      <c r="I181" s="51"/>
      <c r="J181" s="137"/>
      <c r="K181" s="137"/>
      <c r="L181" s="137"/>
      <c r="M181" s="137"/>
      <c r="N181" s="137"/>
      <c r="O181" s="137"/>
    </row>
    <row r="182" spans="1:15" ht="15" customHeight="1" x14ac:dyDescent="0.25">
      <c r="A182" s="131" t="s">
        <v>52</v>
      </c>
      <c r="B182" s="119" t="s">
        <v>61</v>
      </c>
      <c r="C182" s="120"/>
      <c r="D182" s="121"/>
      <c r="E182" s="121"/>
      <c r="F182" s="75"/>
      <c r="G182" s="75">
        <f t="shared" si="14"/>
        <v>0</v>
      </c>
      <c r="H182" s="76" t="str">
        <f t="shared" si="15"/>
        <v/>
      </c>
      <c r="I182" s="82"/>
      <c r="J182" s="137"/>
      <c r="K182" s="137"/>
      <c r="L182" s="137"/>
      <c r="M182" s="137"/>
      <c r="N182" s="137"/>
      <c r="O182" s="137"/>
    </row>
    <row r="183" spans="1:15" ht="15" customHeight="1" x14ac:dyDescent="0.25">
      <c r="A183" s="131" t="s">
        <v>52</v>
      </c>
      <c r="B183" s="110" t="s">
        <v>62</v>
      </c>
      <c r="C183" s="116"/>
      <c r="D183" s="117"/>
      <c r="E183" s="117"/>
      <c r="F183" s="66"/>
      <c r="G183" s="66">
        <f t="shared" si="14"/>
        <v>0</v>
      </c>
      <c r="H183" s="71" t="str">
        <f t="shared" si="15"/>
        <v/>
      </c>
      <c r="I183" s="51"/>
      <c r="J183" s="137"/>
      <c r="K183" s="137"/>
      <c r="L183" s="137"/>
      <c r="M183" s="137"/>
      <c r="N183" s="137"/>
      <c r="O183" s="137"/>
    </row>
    <row r="184" spans="1:15" ht="15" customHeight="1" x14ac:dyDescent="0.25">
      <c r="A184" s="131" t="s">
        <v>52</v>
      </c>
      <c r="B184" s="149" t="s">
        <v>63</v>
      </c>
      <c r="C184" s="157">
        <v>2417</v>
      </c>
      <c r="D184" s="158">
        <v>2408</v>
      </c>
      <c r="E184" s="158">
        <v>2400</v>
      </c>
      <c r="F184" s="65">
        <v>2380</v>
      </c>
      <c r="G184" s="75">
        <f t="shared" si="14"/>
        <v>9</v>
      </c>
      <c r="H184" s="76" t="str">
        <f t="shared" si="15"/>
        <v>0,4%</v>
      </c>
      <c r="I184" s="52"/>
      <c r="J184" s="137"/>
      <c r="K184" s="137"/>
      <c r="L184" s="137"/>
      <c r="M184" s="137"/>
      <c r="N184" s="137"/>
      <c r="O184" s="137"/>
    </row>
    <row r="185" spans="1:15" ht="15" customHeight="1" x14ac:dyDescent="0.25">
      <c r="A185" s="131" t="s">
        <v>52</v>
      </c>
      <c r="B185" s="110" t="s">
        <v>64</v>
      </c>
      <c r="C185" s="116"/>
      <c r="D185" s="117"/>
      <c r="E185" s="117"/>
      <c r="F185" s="66"/>
      <c r="G185" s="66">
        <f t="shared" si="14"/>
        <v>0</v>
      </c>
      <c r="H185" s="71" t="str">
        <f t="shared" si="15"/>
        <v/>
      </c>
      <c r="I185" s="51"/>
      <c r="J185" s="137"/>
      <c r="K185" s="137"/>
      <c r="L185" s="137"/>
      <c r="M185" s="137"/>
      <c r="N185" s="137"/>
      <c r="O185" s="137"/>
    </row>
    <row r="186" spans="1:15" ht="15" customHeight="1" x14ac:dyDescent="0.25">
      <c r="A186" s="131" t="s">
        <v>52</v>
      </c>
      <c r="B186" s="149" t="s">
        <v>65</v>
      </c>
      <c r="C186" s="157"/>
      <c r="D186" s="158"/>
      <c r="E186" s="158"/>
      <c r="F186" s="65"/>
      <c r="G186" s="75">
        <f t="shared" si="14"/>
        <v>0</v>
      </c>
      <c r="H186" s="76" t="str">
        <f t="shared" si="15"/>
        <v/>
      </c>
      <c r="I186" s="52"/>
      <c r="J186" s="137"/>
      <c r="K186" s="137"/>
      <c r="L186" s="137"/>
      <c r="M186" s="137"/>
      <c r="N186" s="137"/>
      <c r="O186" s="137"/>
    </row>
    <row r="187" spans="1:15" ht="15" customHeight="1" x14ac:dyDescent="0.25">
      <c r="A187" s="131" t="s">
        <v>52</v>
      </c>
      <c r="B187" s="110" t="s">
        <v>66</v>
      </c>
      <c r="C187" s="116"/>
      <c r="D187" s="117"/>
      <c r="E187" s="117"/>
      <c r="F187" s="66"/>
      <c r="G187" s="66">
        <f t="shared" si="14"/>
        <v>0</v>
      </c>
      <c r="H187" s="71" t="str">
        <f t="shared" si="15"/>
        <v/>
      </c>
      <c r="I187" s="51"/>
      <c r="J187" s="137"/>
      <c r="K187" s="137"/>
      <c r="L187" s="137"/>
      <c r="M187" s="137"/>
      <c r="N187" s="137"/>
      <c r="O187" s="137"/>
    </row>
    <row r="188" spans="1:15" ht="15" customHeight="1" x14ac:dyDescent="0.25">
      <c r="A188" s="131" t="s">
        <v>52</v>
      </c>
      <c r="B188" s="149" t="s">
        <v>97</v>
      </c>
      <c r="C188" s="157"/>
      <c r="D188" s="158"/>
      <c r="E188" s="158"/>
      <c r="F188" s="65"/>
      <c r="G188" s="75">
        <f t="shared" si="14"/>
        <v>0</v>
      </c>
      <c r="H188" s="76" t="str">
        <f t="shared" si="15"/>
        <v/>
      </c>
      <c r="I188" s="52"/>
      <c r="J188" s="137"/>
      <c r="K188" s="137"/>
      <c r="L188" s="137"/>
      <c r="M188" s="137"/>
      <c r="N188" s="137"/>
      <c r="O188" s="137"/>
    </row>
    <row r="189" spans="1:15" ht="15" customHeight="1" x14ac:dyDescent="0.25">
      <c r="A189" s="131" t="s">
        <v>52</v>
      </c>
      <c r="B189" s="110" t="s">
        <v>67</v>
      </c>
      <c r="C189" s="116"/>
      <c r="D189" s="117"/>
      <c r="E189" s="117"/>
      <c r="F189" s="66"/>
      <c r="G189" s="66">
        <f t="shared" si="14"/>
        <v>0</v>
      </c>
      <c r="H189" s="71" t="str">
        <f t="shared" si="15"/>
        <v/>
      </c>
      <c r="I189" s="51"/>
      <c r="J189" s="137"/>
      <c r="K189" s="137"/>
      <c r="L189" s="137"/>
      <c r="M189" s="137"/>
      <c r="N189" s="137"/>
      <c r="O189" s="137"/>
    </row>
    <row r="190" spans="1:15" ht="15" customHeight="1" x14ac:dyDescent="0.25">
      <c r="A190" s="131" t="s">
        <v>52</v>
      </c>
      <c r="B190" s="119" t="s">
        <v>68</v>
      </c>
      <c r="C190" s="120"/>
      <c r="D190" s="121"/>
      <c r="E190" s="121"/>
      <c r="F190" s="75"/>
      <c r="G190" s="75">
        <f t="shared" si="14"/>
        <v>0</v>
      </c>
      <c r="H190" s="76" t="str">
        <f t="shared" si="15"/>
        <v/>
      </c>
      <c r="I190" s="82"/>
      <c r="J190" s="137"/>
      <c r="K190" s="137"/>
      <c r="L190" s="137"/>
      <c r="M190" s="137"/>
      <c r="N190" s="137"/>
      <c r="O190" s="137"/>
    </row>
    <row r="191" spans="1:15" ht="15" customHeight="1" x14ac:dyDescent="0.25">
      <c r="A191" s="131" t="s">
        <v>52</v>
      </c>
      <c r="B191" s="143" t="s">
        <v>69</v>
      </c>
      <c r="C191" s="154"/>
      <c r="D191" s="155"/>
      <c r="E191" s="155"/>
      <c r="F191" s="64"/>
      <c r="G191" s="66">
        <f t="shared" si="14"/>
        <v>0</v>
      </c>
      <c r="H191" s="71" t="str">
        <f t="shared" si="15"/>
        <v/>
      </c>
      <c r="I191" s="83"/>
      <c r="J191" s="137"/>
      <c r="K191" s="137"/>
      <c r="L191" s="137"/>
      <c r="M191" s="137"/>
      <c r="N191" s="137"/>
      <c r="O191" s="137"/>
    </row>
    <row r="192" spans="1:15" ht="15" customHeight="1" x14ac:dyDescent="0.25">
      <c r="A192" s="131" t="s">
        <v>52</v>
      </c>
      <c r="B192" s="119" t="s">
        <v>70</v>
      </c>
      <c r="C192" s="120">
        <v>2084</v>
      </c>
      <c r="D192" s="121">
        <v>2175</v>
      </c>
      <c r="E192" s="121">
        <f>1921186/1000</f>
        <v>1921.1859999999999</v>
      </c>
      <c r="F192" s="75">
        <v>2593</v>
      </c>
      <c r="G192" s="75">
        <f t="shared" si="14"/>
        <v>-91</v>
      </c>
      <c r="H192" s="76" t="str">
        <f t="shared" si="15"/>
        <v>-4,2%</v>
      </c>
      <c r="I192" s="82"/>
      <c r="J192" s="137"/>
      <c r="K192" s="137"/>
      <c r="L192" s="137"/>
      <c r="M192" s="137"/>
      <c r="N192" s="137"/>
      <c r="O192" s="137"/>
    </row>
    <row r="193" spans="1:15" ht="15" customHeight="1" x14ac:dyDescent="0.25">
      <c r="A193" s="131" t="s">
        <v>52</v>
      </c>
      <c r="B193" s="143" t="s">
        <v>71</v>
      </c>
      <c r="C193" s="154"/>
      <c r="D193" s="155"/>
      <c r="E193" s="155"/>
      <c r="F193" s="64"/>
      <c r="G193" s="66">
        <f t="shared" si="14"/>
        <v>0</v>
      </c>
      <c r="H193" s="71" t="str">
        <f t="shared" si="15"/>
        <v/>
      </c>
      <c r="I193" s="83"/>
      <c r="J193" s="137"/>
      <c r="K193" s="137"/>
      <c r="L193" s="137"/>
      <c r="M193" s="137"/>
      <c r="N193" s="137"/>
      <c r="O193" s="137"/>
    </row>
    <row r="194" spans="1:15" ht="15" customHeight="1" x14ac:dyDescent="0.25">
      <c r="A194" s="131" t="s">
        <v>52</v>
      </c>
      <c r="B194" s="119" t="s">
        <v>72</v>
      </c>
      <c r="C194" s="120"/>
      <c r="D194" s="121"/>
      <c r="E194" s="121"/>
      <c r="F194" s="75"/>
      <c r="G194" s="75">
        <f t="shared" ref="G194:G255" si="18">IF(ISERROR(C194- D194)=TRUE,"",C194 - D194)</f>
        <v>0</v>
      </c>
      <c r="H194" s="76" t="str">
        <f t="shared" ref="H194:H255" si="19">IF(ISERROR((((C194- D194)/D194)*100)=TRUE),"",IF((((C194- D194)/D194)*100)&lt;-7,FIXED(((C194- D194)/D194)*100, 1,TRUE) &amp;"%" &amp; "▼",IF((((C194- D194)/D194)*100)&gt;7,FIXED(((C194- D194)/D194)*100, 1,TRUE) &amp;"%" &amp;"▲",FIXED(((C194- D194)/D194)*100, 1,TRUE)&amp;"%")))</f>
        <v/>
      </c>
      <c r="I194" s="82"/>
      <c r="J194" s="137"/>
      <c r="K194" s="137"/>
      <c r="L194" s="137"/>
      <c r="M194" s="137"/>
      <c r="N194" s="137"/>
      <c r="O194" s="137"/>
    </row>
    <row r="195" spans="1:15" ht="15" customHeight="1" x14ac:dyDescent="0.25">
      <c r="A195" s="131" t="s">
        <v>52</v>
      </c>
      <c r="B195" s="143" t="s">
        <v>73</v>
      </c>
      <c r="C195" s="154"/>
      <c r="D195" s="155"/>
      <c r="E195" s="155"/>
      <c r="F195" s="64"/>
      <c r="G195" s="66">
        <f t="shared" si="18"/>
        <v>0</v>
      </c>
      <c r="H195" s="71" t="str">
        <f t="shared" si="19"/>
        <v/>
      </c>
      <c r="I195" s="83"/>
      <c r="J195" s="137"/>
      <c r="K195" s="137"/>
      <c r="L195" s="137"/>
      <c r="M195" s="137"/>
      <c r="N195" s="137"/>
      <c r="O195" s="137"/>
    </row>
    <row r="196" spans="1:15" ht="15" customHeight="1" x14ac:dyDescent="0.25">
      <c r="A196" s="131" t="s">
        <v>52</v>
      </c>
      <c r="B196" s="119" t="s">
        <v>74</v>
      </c>
      <c r="C196" s="120"/>
      <c r="D196" s="121"/>
      <c r="E196" s="121"/>
      <c r="F196" s="75"/>
      <c r="G196" s="75">
        <f t="shared" si="18"/>
        <v>0</v>
      </c>
      <c r="H196" s="76" t="str">
        <f t="shared" si="19"/>
        <v/>
      </c>
      <c r="I196" s="82"/>
      <c r="J196" s="137"/>
      <c r="K196" s="137"/>
      <c r="L196" s="137"/>
      <c r="M196" s="137"/>
      <c r="N196" s="137"/>
      <c r="O196" s="137"/>
    </row>
    <row r="197" spans="1:15" ht="15" customHeight="1" x14ac:dyDescent="0.25">
      <c r="A197" s="131" t="s">
        <v>52</v>
      </c>
      <c r="B197" s="110" t="s">
        <v>75</v>
      </c>
      <c r="C197" s="116"/>
      <c r="D197" s="117"/>
      <c r="E197" s="117"/>
      <c r="F197" s="66"/>
      <c r="G197" s="66">
        <f t="shared" si="18"/>
        <v>0</v>
      </c>
      <c r="H197" s="71" t="str">
        <f t="shared" si="19"/>
        <v/>
      </c>
      <c r="I197" s="51"/>
      <c r="J197" s="137"/>
      <c r="K197" s="137"/>
      <c r="L197" s="137"/>
      <c r="M197" s="137"/>
      <c r="N197" s="137"/>
      <c r="O197" s="137"/>
    </row>
    <row r="198" spans="1:15" ht="15" customHeight="1" x14ac:dyDescent="0.25">
      <c r="A198" s="131" t="s">
        <v>52</v>
      </c>
      <c r="B198" s="149" t="s">
        <v>76</v>
      </c>
      <c r="C198" s="157"/>
      <c r="D198" s="158"/>
      <c r="E198" s="158"/>
      <c r="F198" s="65"/>
      <c r="G198" s="75">
        <f t="shared" si="18"/>
        <v>0</v>
      </c>
      <c r="H198" s="76" t="str">
        <f t="shared" si="19"/>
        <v/>
      </c>
      <c r="I198" s="52"/>
      <c r="J198" s="137"/>
      <c r="K198" s="137"/>
      <c r="L198" s="137"/>
      <c r="M198" s="137"/>
      <c r="N198" s="137"/>
      <c r="O198" s="137"/>
    </row>
    <row r="199" spans="1:15" ht="15" customHeight="1" x14ac:dyDescent="0.25">
      <c r="A199" s="131" t="s">
        <v>52</v>
      </c>
      <c r="B199" s="110" t="s">
        <v>77</v>
      </c>
      <c r="C199" s="116"/>
      <c r="D199" s="117"/>
      <c r="E199" s="117"/>
      <c r="F199" s="66"/>
      <c r="G199" s="66">
        <f t="shared" si="18"/>
        <v>0</v>
      </c>
      <c r="H199" s="71" t="str">
        <f t="shared" si="19"/>
        <v/>
      </c>
      <c r="I199" s="51"/>
      <c r="J199" s="137"/>
      <c r="K199" s="137"/>
      <c r="L199" s="137"/>
      <c r="M199" s="137"/>
      <c r="N199" s="137"/>
      <c r="O199" s="137"/>
    </row>
    <row r="200" spans="1:15" ht="15" customHeight="1" x14ac:dyDescent="0.25">
      <c r="A200" s="131" t="s">
        <v>52</v>
      </c>
      <c r="B200" s="149" t="s">
        <v>78</v>
      </c>
      <c r="C200" s="157"/>
      <c r="D200" s="158"/>
      <c r="E200" s="158"/>
      <c r="F200" s="65"/>
      <c r="G200" s="75">
        <f t="shared" si="18"/>
        <v>0</v>
      </c>
      <c r="H200" s="76" t="str">
        <f t="shared" si="19"/>
        <v/>
      </c>
      <c r="I200" s="52"/>
      <c r="J200" s="137"/>
      <c r="K200" s="137"/>
      <c r="L200" s="137"/>
      <c r="M200" s="137"/>
      <c r="N200" s="137"/>
      <c r="O200" s="137"/>
    </row>
    <row r="201" spans="1:15" ht="15" customHeight="1" x14ac:dyDescent="0.25">
      <c r="A201" s="131" t="s">
        <v>52</v>
      </c>
      <c r="B201" s="110" t="s">
        <v>79</v>
      </c>
      <c r="C201" s="116"/>
      <c r="D201" s="117"/>
      <c r="E201" s="117"/>
      <c r="F201" s="66"/>
      <c r="G201" s="66">
        <f t="shared" si="18"/>
        <v>0</v>
      </c>
      <c r="H201" s="71" t="str">
        <f t="shared" si="19"/>
        <v/>
      </c>
      <c r="I201" s="51"/>
      <c r="J201" s="137"/>
      <c r="K201" s="137"/>
      <c r="L201" s="137"/>
      <c r="M201" s="137"/>
      <c r="N201" s="137"/>
      <c r="O201" s="137"/>
    </row>
    <row r="202" spans="1:15" ht="15" customHeight="1" x14ac:dyDescent="0.25">
      <c r="A202" s="131" t="s">
        <v>52</v>
      </c>
      <c r="B202" s="149" t="s">
        <v>80</v>
      </c>
      <c r="C202" s="157"/>
      <c r="D202" s="158"/>
      <c r="E202" s="158"/>
      <c r="F202" s="65"/>
      <c r="G202" s="75">
        <f t="shared" si="18"/>
        <v>0</v>
      </c>
      <c r="H202" s="76" t="str">
        <f t="shared" si="19"/>
        <v/>
      </c>
      <c r="I202" s="52"/>
      <c r="J202" s="137"/>
      <c r="K202" s="137"/>
      <c r="L202" s="137"/>
      <c r="M202" s="137"/>
      <c r="N202" s="137"/>
      <c r="O202" s="137"/>
    </row>
    <row r="203" spans="1:15" ht="15" customHeight="1" x14ac:dyDescent="0.25">
      <c r="A203" s="131" t="s">
        <v>52</v>
      </c>
      <c r="B203" s="110" t="s">
        <v>81</v>
      </c>
      <c r="C203" s="116"/>
      <c r="D203" s="117"/>
      <c r="E203" s="117"/>
      <c r="F203" s="66"/>
      <c r="G203" s="66">
        <f t="shared" si="18"/>
        <v>0</v>
      </c>
      <c r="H203" s="71" t="str">
        <f t="shared" si="19"/>
        <v/>
      </c>
      <c r="I203" s="51"/>
      <c r="J203" s="137"/>
      <c r="K203" s="137"/>
      <c r="L203" s="137"/>
      <c r="M203" s="137"/>
      <c r="N203" s="137"/>
      <c r="O203" s="137"/>
    </row>
    <row r="204" spans="1:15" ht="15" customHeight="1" x14ac:dyDescent="0.25">
      <c r="A204" s="131" t="s">
        <v>52</v>
      </c>
      <c r="B204" s="149" t="s">
        <v>82</v>
      </c>
      <c r="C204" s="157"/>
      <c r="D204" s="158"/>
      <c r="E204" s="158"/>
      <c r="F204" s="65"/>
      <c r="G204" s="75">
        <f t="shared" si="18"/>
        <v>0</v>
      </c>
      <c r="H204" s="76" t="str">
        <f t="shared" si="19"/>
        <v/>
      </c>
      <c r="I204" s="52"/>
      <c r="J204" s="137"/>
      <c r="K204" s="137"/>
      <c r="L204" s="137"/>
      <c r="M204" s="137"/>
      <c r="N204" s="137"/>
      <c r="O204" s="137"/>
    </row>
    <row r="205" spans="1:15" ht="15" customHeight="1" x14ac:dyDescent="0.25">
      <c r="A205" s="131" t="s">
        <v>52</v>
      </c>
      <c r="B205" s="110" t="s">
        <v>83</v>
      </c>
      <c r="C205" s="116"/>
      <c r="D205" s="117"/>
      <c r="E205" s="117"/>
      <c r="F205" s="66"/>
      <c r="G205" s="66">
        <f t="shared" si="18"/>
        <v>0</v>
      </c>
      <c r="H205" s="71" t="str">
        <f t="shared" si="19"/>
        <v/>
      </c>
      <c r="I205" s="51"/>
      <c r="J205" s="137"/>
      <c r="K205" s="137"/>
      <c r="L205" s="137"/>
      <c r="M205" s="137"/>
      <c r="N205" s="137"/>
      <c r="O205" s="137"/>
    </row>
    <row r="206" spans="1:15" ht="15" customHeight="1" x14ac:dyDescent="0.25">
      <c r="A206" s="131" t="s">
        <v>52</v>
      </c>
      <c r="B206" s="149" t="s">
        <v>84</v>
      </c>
      <c r="C206" s="157"/>
      <c r="D206" s="158"/>
      <c r="E206" s="158"/>
      <c r="F206" s="65"/>
      <c r="G206" s="75">
        <f t="shared" si="18"/>
        <v>0</v>
      </c>
      <c r="H206" s="76" t="str">
        <f t="shared" si="19"/>
        <v/>
      </c>
      <c r="I206" s="52"/>
      <c r="J206" s="137"/>
      <c r="K206" s="137"/>
      <c r="L206" s="137"/>
      <c r="M206" s="137"/>
      <c r="N206" s="137"/>
      <c r="O206" s="137"/>
    </row>
    <row r="207" spans="1:15" ht="15" customHeight="1" x14ac:dyDescent="0.25">
      <c r="A207" s="131" t="s">
        <v>52</v>
      </c>
      <c r="B207" s="110" t="s">
        <v>85</v>
      </c>
      <c r="C207" s="116"/>
      <c r="D207" s="117"/>
      <c r="E207" s="117"/>
      <c r="F207" s="66"/>
      <c r="G207" s="66">
        <f t="shared" si="18"/>
        <v>0</v>
      </c>
      <c r="H207" s="71" t="str">
        <f t="shared" si="19"/>
        <v/>
      </c>
      <c r="I207" s="51"/>
      <c r="J207" s="137"/>
      <c r="K207" s="137"/>
      <c r="L207" s="137"/>
      <c r="M207" s="137"/>
      <c r="N207" s="137"/>
      <c r="O207" s="137"/>
    </row>
    <row r="208" spans="1:15" ht="15" customHeight="1" x14ac:dyDescent="0.25">
      <c r="A208" s="131" t="s">
        <v>52</v>
      </c>
      <c r="B208" s="149" t="s">
        <v>98</v>
      </c>
      <c r="C208" s="157"/>
      <c r="D208" s="158"/>
      <c r="E208" s="158"/>
      <c r="F208" s="65"/>
      <c r="G208" s="75">
        <f t="shared" si="18"/>
        <v>0</v>
      </c>
      <c r="H208" s="76" t="str">
        <f t="shared" si="19"/>
        <v/>
      </c>
      <c r="I208" s="52"/>
      <c r="J208" s="137"/>
      <c r="K208" s="137"/>
      <c r="L208" s="137"/>
      <c r="M208" s="137"/>
      <c r="N208" s="137"/>
      <c r="O208" s="137"/>
    </row>
    <row r="209" spans="1:15" ht="15" customHeight="1" x14ac:dyDescent="0.25">
      <c r="A209" s="131" t="s">
        <v>52</v>
      </c>
      <c r="B209" s="110" t="s">
        <v>86</v>
      </c>
      <c r="C209" s="116"/>
      <c r="D209" s="117"/>
      <c r="E209" s="117"/>
      <c r="F209" s="66"/>
      <c r="G209" s="66">
        <f t="shared" si="18"/>
        <v>0</v>
      </c>
      <c r="H209" s="71" t="str">
        <f t="shared" si="19"/>
        <v/>
      </c>
      <c r="I209" s="51"/>
      <c r="J209" s="137"/>
      <c r="K209" s="137"/>
      <c r="L209" s="137"/>
      <c r="M209" s="137"/>
      <c r="N209" s="137"/>
      <c r="O209" s="137"/>
    </row>
    <row r="210" spans="1:15" ht="15" customHeight="1" x14ac:dyDescent="0.25">
      <c r="A210" s="131" t="s">
        <v>52</v>
      </c>
      <c r="B210" s="149" t="s">
        <v>87</v>
      </c>
      <c r="C210" s="157"/>
      <c r="D210" s="158"/>
      <c r="E210" s="158"/>
      <c r="F210" s="65"/>
      <c r="G210" s="75">
        <f t="shared" si="18"/>
        <v>0</v>
      </c>
      <c r="H210" s="76" t="str">
        <f t="shared" si="19"/>
        <v/>
      </c>
      <c r="I210" s="52"/>
      <c r="J210" s="137"/>
      <c r="K210" s="137"/>
      <c r="L210" s="137"/>
      <c r="M210" s="137"/>
      <c r="N210" s="137"/>
      <c r="O210" s="137"/>
    </row>
    <row r="211" spans="1:15" ht="15" customHeight="1" x14ac:dyDescent="0.25">
      <c r="A211" s="131" t="s">
        <v>52</v>
      </c>
      <c r="B211" s="110" t="s">
        <v>88</v>
      </c>
      <c r="C211" s="116"/>
      <c r="D211" s="117"/>
      <c r="E211" s="117"/>
      <c r="F211" s="66"/>
      <c r="G211" s="66">
        <f t="shared" si="18"/>
        <v>0</v>
      </c>
      <c r="H211" s="71" t="str">
        <f t="shared" si="19"/>
        <v/>
      </c>
      <c r="I211" s="51"/>
      <c r="J211" s="137"/>
      <c r="K211" s="137"/>
      <c r="L211" s="137"/>
      <c r="M211" s="137"/>
      <c r="N211" s="137"/>
      <c r="O211" s="137"/>
    </row>
    <row r="212" spans="1:15" ht="15" customHeight="1" x14ac:dyDescent="0.25">
      <c r="A212" s="131" t="s">
        <v>52</v>
      </c>
      <c r="B212" s="149" t="s">
        <v>89</v>
      </c>
      <c r="C212" s="157">
        <v>2158</v>
      </c>
      <c r="D212" s="158">
        <v>2169</v>
      </c>
      <c r="E212" s="158">
        <f>2526493/1000</f>
        <v>2526.4929999999999</v>
      </c>
      <c r="F212" s="65">
        <v>1740.39382</v>
      </c>
      <c r="G212" s="75">
        <f t="shared" si="18"/>
        <v>-11</v>
      </c>
      <c r="H212" s="76" t="str">
        <f t="shared" si="19"/>
        <v>-0,5%</v>
      </c>
      <c r="I212" s="52" t="s">
        <v>151</v>
      </c>
      <c r="J212" s="137"/>
      <c r="K212" s="137"/>
      <c r="L212" s="137"/>
      <c r="M212" s="137"/>
      <c r="N212" s="137"/>
      <c r="O212" s="137"/>
    </row>
    <row r="213" spans="1:15" ht="15" customHeight="1" x14ac:dyDescent="0.25">
      <c r="A213" s="131" t="s">
        <v>52</v>
      </c>
      <c r="B213" s="110" t="s">
        <v>90</v>
      </c>
      <c r="C213" s="116"/>
      <c r="D213" s="117"/>
      <c r="E213" s="117"/>
      <c r="F213" s="66"/>
      <c r="G213" s="66">
        <f t="shared" si="18"/>
        <v>0</v>
      </c>
      <c r="H213" s="71" t="str">
        <f t="shared" si="19"/>
        <v/>
      </c>
      <c r="I213" s="51"/>
      <c r="J213" s="137"/>
      <c r="K213" s="137"/>
      <c r="L213" s="137"/>
      <c r="M213" s="137"/>
      <c r="N213" s="137"/>
      <c r="O213" s="137"/>
    </row>
    <row r="214" spans="1:15" ht="15" customHeight="1" x14ac:dyDescent="0.25">
      <c r="A214" s="131" t="s">
        <v>52</v>
      </c>
      <c r="B214" s="149" t="s">
        <v>91</v>
      </c>
      <c r="C214" s="157"/>
      <c r="D214" s="158"/>
      <c r="E214" s="158"/>
      <c r="F214" s="65"/>
      <c r="G214" s="75">
        <f t="shared" si="18"/>
        <v>0</v>
      </c>
      <c r="H214" s="76" t="str">
        <f t="shared" si="19"/>
        <v/>
      </c>
      <c r="I214" s="52"/>
      <c r="J214" s="137"/>
      <c r="K214" s="137"/>
      <c r="L214" s="137"/>
      <c r="M214" s="137"/>
      <c r="N214" s="137"/>
      <c r="O214" s="137"/>
    </row>
    <row r="215" spans="1:15" ht="15" customHeight="1" x14ac:dyDescent="0.25">
      <c r="A215" s="131" t="s">
        <v>52</v>
      </c>
      <c r="B215" s="110" t="s">
        <v>92</v>
      </c>
      <c r="C215" s="116"/>
      <c r="D215" s="117"/>
      <c r="E215" s="117"/>
      <c r="F215" s="66"/>
      <c r="G215" s="66">
        <f t="shared" si="18"/>
        <v>0</v>
      </c>
      <c r="H215" s="71" t="str">
        <f t="shared" si="19"/>
        <v/>
      </c>
      <c r="I215" s="51"/>
      <c r="J215" s="137"/>
      <c r="K215" s="137"/>
      <c r="L215" s="137"/>
      <c r="M215" s="137"/>
      <c r="N215" s="137"/>
      <c r="O215" s="137"/>
    </row>
    <row r="216" spans="1:15" ht="15" customHeight="1" x14ac:dyDescent="0.25">
      <c r="A216" s="131" t="s">
        <v>52</v>
      </c>
      <c r="B216" s="149" t="s">
        <v>93</v>
      </c>
      <c r="C216" s="157"/>
      <c r="D216" s="158"/>
      <c r="E216" s="158"/>
      <c r="F216" s="65"/>
      <c r="G216" s="75">
        <f t="shared" si="18"/>
        <v>0</v>
      </c>
      <c r="H216" s="76" t="str">
        <f t="shared" si="19"/>
        <v/>
      </c>
      <c r="I216" s="52"/>
      <c r="J216" s="137"/>
      <c r="K216" s="137"/>
      <c r="L216" s="137"/>
      <c r="M216" s="137"/>
      <c r="N216" s="137"/>
      <c r="O216" s="137"/>
    </row>
    <row r="217" spans="1:15" ht="15" customHeight="1" x14ac:dyDescent="0.25">
      <c r="A217" s="131" t="s">
        <v>52</v>
      </c>
      <c r="B217" s="110" t="s">
        <v>99</v>
      </c>
      <c r="C217" s="116">
        <v>5292</v>
      </c>
      <c r="D217" s="117">
        <v>5301</v>
      </c>
      <c r="E217" s="117">
        <v>4470.8518800000002</v>
      </c>
      <c r="F217" s="66">
        <v>4540.0112800000006</v>
      </c>
      <c r="G217" s="66">
        <f t="shared" si="18"/>
        <v>-9</v>
      </c>
      <c r="H217" s="71" t="str">
        <f t="shared" si="19"/>
        <v>-0,2%</v>
      </c>
      <c r="I217" s="51"/>
      <c r="J217" s="137"/>
      <c r="K217" s="137"/>
      <c r="L217" s="137"/>
      <c r="M217" s="137"/>
      <c r="N217" s="137"/>
      <c r="O217" s="137"/>
    </row>
    <row r="218" spans="1:15" ht="15" customHeight="1" x14ac:dyDescent="0.25">
      <c r="A218" s="131" t="s">
        <v>52</v>
      </c>
      <c r="B218" s="149" t="s">
        <v>94</v>
      </c>
      <c r="C218" s="157">
        <v>4738</v>
      </c>
      <c r="D218" s="158">
        <v>3714</v>
      </c>
      <c r="E218" s="158">
        <v>5258</v>
      </c>
      <c r="F218" s="65">
        <v>5242.58727</v>
      </c>
      <c r="G218" s="75">
        <f t="shared" si="18"/>
        <v>1024</v>
      </c>
      <c r="H218" s="76" t="str">
        <f t="shared" si="19"/>
        <v>27,6%▲</v>
      </c>
      <c r="I218" s="124" t="s">
        <v>164</v>
      </c>
      <c r="J218" s="137"/>
      <c r="K218" s="137"/>
      <c r="L218" s="137"/>
      <c r="M218" s="137"/>
      <c r="N218" s="137"/>
      <c r="O218" s="137"/>
    </row>
    <row r="219" spans="1:15" ht="15" customHeight="1" x14ac:dyDescent="0.25">
      <c r="A219" s="131" t="s">
        <v>52</v>
      </c>
      <c r="B219" s="110" t="s">
        <v>100</v>
      </c>
      <c r="C219" s="116">
        <v>24800</v>
      </c>
      <c r="D219" s="117">
        <v>21511</v>
      </c>
      <c r="E219" s="117">
        <f>21402149.9904116/1000</f>
        <v>21402.149990411599</v>
      </c>
      <c r="F219" s="66">
        <v>21402.149990411624</v>
      </c>
      <c r="G219" s="66">
        <f t="shared" si="18"/>
        <v>3289</v>
      </c>
      <c r="H219" s="71" t="str">
        <f t="shared" si="19"/>
        <v>15,3%▲</v>
      </c>
      <c r="I219" s="125" t="s">
        <v>165</v>
      </c>
      <c r="J219" s="137"/>
      <c r="K219" s="137"/>
      <c r="L219" s="137"/>
      <c r="M219" s="137"/>
      <c r="N219" s="137"/>
      <c r="O219" s="137"/>
    </row>
    <row r="220" spans="1:15" ht="15" customHeight="1" x14ac:dyDescent="0.25">
      <c r="A220" s="131" t="s">
        <v>52</v>
      </c>
      <c r="B220" s="119" t="s">
        <v>101</v>
      </c>
      <c r="C220" s="120"/>
      <c r="D220" s="121"/>
      <c r="E220" s="121"/>
      <c r="F220" s="75"/>
      <c r="G220" s="75">
        <f t="shared" si="18"/>
        <v>0</v>
      </c>
      <c r="H220" s="76" t="str">
        <f t="shared" si="19"/>
        <v/>
      </c>
      <c r="I220" s="82"/>
      <c r="J220" s="137"/>
      <c r="K220" s="137"/>
      <c r="L220" s="137"/>
      <c r="M220" s="137"/>
      <c r="N220" s="137"/>
      <c r="O220" s="137"/>
    </row>
    <row r="221" spans="1:15" ht="15" customHeight="1" x14ac:dyDescent="0.25">
      <c r="A221" s="131" t="s">
        <v>52</v>
      </c>
      <c r="B221" s="110" t="s">
        <v>102</v>
      </c>
      <c r="C221" s="116">
        <v>236</v>
      </c>
      <c r="D221" s="117">
        <v>767</v>
      </c>
      <c r="E221" s="117">
        <f>80995/1000</f>
        <v>80.995000000000005</v>
      </c>
      <c r="F221" s="66">
        <v>200.16192999999998</v>
      </c>
      <c r="G221" s="66">
        <f t="shared" si="18"/>
        <v>-531</v>
      </c>
      <c r="H221" s="71" t="str">
        <f t="shared" si="19"/>
        <v>-69,2%▼</v>
      </c>
      <c r="I221" s="51" t="s">
        <v>152</v>
      </c>
      <c r="J221" s="137"/>
      <c r="K221" s="137"/>
      <c r="L221" s="137"/>
      <c r="M221" s="137"/>
      <c r="N221" s="137"/>
      <c r="O221" s="137"/>
    </row>
    <row r="222" spans="1:15" ht="15" customHeight="1" x14ac:dyDescent="0.25">
      <c r="A222" s="131" t="s">
        <v>52</v>
      </c>
      <c r="B222" s="149" t="s">
        <v>103</v>
      </c>
      <c r="C222" s="157"/>
      <c r="D222" s="158"/>
      <c r="E222" s="158"/>
      <c r="F222" s="65">
        <v>0</v>
      </c>
      <c r="G222" s="75">
        <f t="shared" si="18"/>
        <v>0</v>
      </c>
      <c r="H222" s="76" t="str">
        <f t="shared" si="19"/>
        <v/>
      </c>
      <c r="I222" s="52"/>
      <c r="J222" s="137"/>
      <c r="K222" s="137"/>
      <c r="L222" s="137"/>
      <c r="M222" s="137"/>
      <c r="N222" s="137"/>
      <c r="O222" s="137"/>
    </row>
    <row r="223" spans="1:15" ht="15" customHeight="1" x14ac:dyDescent="0.25">
      <c r="A223" s="131" t="s">
        <v>52</v>
      </c>
      <c r="B223" s="110" t="s">
        <v>104</v>
      </c>
      <c r="C223" s="116"/>
      <c r="D223" s="117"/>
      <c r="E223" s="117"/>
      <c r="F223" s="66"/>
      <c r="G223" s="66">
        <f t="shared" si="18"/>
        <v>0</v>
      </c>
      <c r="H223" s="71" t="str">
        <f t="shared" si="19"/>
        <v/>
      </c>
      <c r="I223" s="51"/>
      <c r="J223" s="137"/>
      <c r="K223" s="137"/>
      <c r="L223" s="137"/>
      <c r="M223" s="137"/>
      <c r="N223" s="137"/>
      <c r="O223" s="137"/>
    </row>
    <row r="224" spans="1:15" ht="15" customHeight="1" x14ac:dyDescent="0.25">
      <c r="A224" s="131" t="s">
        <v>52</v>
      </c>
      <c r="B224" s="149" t="s">
        <v>105</v>
      </c>
      <c r="C224" s="157"/>
      <c r="D224" s="158"/>
      <c r="E224" s="158"/>
      <c r="F224" s="65"/>
      <c r="G224" s="75">
        <f t="shared" si="18"/>
        <v>0</v>
      </c>
      <c r="H224" s="76" t="str">
        <f t="shared" si="19"/>
        <v/>
      </c>
      <c r="I224" s="52"/>
      <c r="J224" s="137"/>
      <c r="K224" s="137"/>
      <c r="L224" s="137"/>
      <c r="M224" s="137"/>
      <c r="N224" s="137"/>
      <c r="O224" s="137"/>
    </row>
    <row r="225" spans="1:15" ht="15" customHeight="1" x14ac:dyDescent="0.25">
      <c r="A225" s="131" t="s">
        <v>52</v>
      </c>
      <c r="B225" s="110" t="s">
        <v>106</v>
      </c>
      <c r="C225" s="116"/>
      <c r="D225" s="117"/>
      <c r="E225" s="117"/>
      <c r="F225" s="66"/>
      <c r="G225" s="66">
        <f t="shared" si="18"/>
        <v>0</v>
      </c>
      <c r="H225" s="71" t="str">
        <f t="shared" si="19"/>
        <v/>
      </c>
      <c r="I225" s="51"/>
      <c r="J225" s="137"/>
      <c r="K225" s="137"/>
      <c r="L225" s="137"/>
      <c r="M225" s="137"/>
      <c r="N225" s="137"/>
      <c r="O225" s="137"/>
    </row>
    <row r="226" spans="1:15" ht="15" customHeight="1" x14ac:dyDescent="0.25">
      <c r="A226" s="131" t="s">
        <v>52</v>
      </c>
      <c r="B226" s="149" t="s">
        <v>107</v>
      </c>
      <c r="C226" s="157">
        <v>4999</v>
      </c>
      <c r="D226" s="158">
        <v>4998</v>
      </c>
      <c r="E226" s="158">
        <f>4792000/1000</f>
        <v>4792</v>
      </c>
      <c r="F226" s="65"/>
      <c r="G226" s="75">
        <f t="shared" si="18"/>
        <v>1</v>
      </c>
      <c r="H226" s="76" t="str">
        <f t="shared" si="19"/>
        <v>0,0%</v>
      </c>
      <c r="I226" s="52"/>
      <c r="J226" s="137"/>
      <c r="K226" s="137"/>
      <c r="L226" s="137"/>
      <c r="M226" s="137"/>
      <c r="N226" s="137"/>
      <c r="O226" s="137"/>
    </row>
    <row r="227" spans="1:15" ht="15" customHeight="1" x14ac:dyDescent="0.25">
      <c r="A227" s="131" t="s">
        <v>52</v>
      </c>
      <c r="B227" s="110" t="s">
        <v>108</v>
      </c>
      <c r="C227" s="116"/>
      <c r="D227" s="117"/>
      <c r="E227" s="117"/>
      <c r="F227" s="66"/>
      <c r="G227" s="66">
        <f t="shared" si="18"/>
        <v>0</v>
      </c>
      <c r="H227" s="71" t="str">
        <f t="shared" si="19"/>
        <v/>
      </c>
      <c r="I227" s="51"/>
      <c r="J227" s="137"/>
      <c r="K227" s="137"/>
      <c r="L227" s="137"/>
      <c r="M227" s="137"/>
      <c r="N227" s="137"/>
      <c r="O227" s="137"/>
    </row>
    <row r="228" spans="1:15" ht="15" customHeight="1" x14ac:dyDescent="0.25">
      <c r="A228" s="131" t="s">
        <v>52</v>
      </c>
      <c r="B228" s="149" t="s">
        <v>109</v>
      </c>
      <c r="C228" s="157"/>
      <c r="D228" s="158"/>
      <c r="E228" s="158"/>
      <c r="F228" s="65"/>
      <c r="G228" s="75">
        <f t="shared" si="18"/>
        <v>0</v>
      </c>
      <c r="H228" s="76" t="str">
        <f t="shared" si="19"/>
        <v/>
      </c>
      <c r="I228" s="52"/>
      <c r="J228" s="137"/>
      <c r="K228" s="137"/>
      <c r="L228" s="137"/>
      <c r="M228" s="137"/>
      <c r="N228" s="137"/>
      <c r="O228" s="137"/>
    </row>
    <row r="229" spans="1:15" ht="15" customHeight="1" x14ac:dyDescent="0.25">
      <c r="A229" s="131" t="s">
        <v>52</v>
      </c>
      <c r="B229" s="110" t="s">
        <v>110</v>
      </c>
      <c r="C229" s="116"/>
      <c r="D229" s="117"/>
      <c r="E229" s="117"/>
      <c r="F229" s="66"/>
      <c r="G229" s="66">
        <f t="shared" si="18"/>
        <v>0</v>
      </c>
      <c r="H229" s="71" t="str">
        <f t="shared" si="19"/>
        <v/>
      </c>
      <c r="I229" s="51"/>
      <c r="J229" s="137"/>
      <c r="K229" s="137"/>
      <c r="L229" s="137"/>
      <c r="M229" s="137"/>
      <c r="N229" s="137"/>
      <c r="O229" s="137"/>
    </row>
    <row r="230" spans="1:15" ht="15" customHeight="1" x14ac:dyDescent="0.25">
      <c r="A230" s="131" t="s">
        <v>52</v>
      </c>
      <c r="B230" s="149" t="s">
        <v>111</v>
      </c>
      <c r="C230" s="157"/>
      <c r="D230" s="158"/>
      <c r="E230" s="158"/>
      <c r="F230" s="65"/>
      <c r="G230" s="75">
        <f t="shared" si="18"/>
        <v>0</v>
      </c>
      <c r="H230" s="76" t="str">
        <f t="shared" si="19"/>
        <v/>
      </c>
      <c r="I230" s="52"/>
      <c r="J230" s="137"/>
      <c r="K230" s="137"/>
      <c r="L230" s="137"/>
      <c r="M230" s="137"/>
      <c r="N230" s="137"/>
      <c r="O230" s="137"/>
    </row>
    <row r="231" spans="1:15" ht="15" customHeight="1" x14ac:dyDescent="0.25">
      <c r="A231" s="131" t="s">
        <v>52</v>
      </c>
      <c r="B231" s="110" t="s">
        <v>112</v>
      </c>
      <c r="C231" s="116">
        <v>3170</v>
      </c>
      <c r="D231" s="117">
        <v>2196</v>
      </c>
      <c r="E231" s="117">
        <v>1663</v>
      </c>
      <c r="F231" s="66">
        <v>1583</v>
      </c>
      <c r="G231" s="66">
        <f t="shared" si="18"/>
        <v>974</v>
      </c>
      <c r="H231" s="71" t="str">
        <f t="shared" si="19"/>
        <v>44,4%▲</v>
      </c>
      <c r="I231" s="51" t="s">
        <v>153</v>
      </c>
      <c r="J231" s="137"/>
      <c r="K231" s="137"/>
      <c r="L231" s="137"/>
      <c r="M231" s="137"/>
      <c r="N231" s="137"/>
      <c r="O231" s="137"/>
    </row>
    <row r="232" spans="1:15" ht="15" customHeight="1" x14ac:dyDescent="0.25">
      <c r="A232" s="131" t="s">
        <v>52</v>
      </c>
      <c r="B232" s="149" t="s">
        <v>113</v>
      </c>
      <c r="C232" s="157">
        <v>536</v>
      </c>
      <c r="D232" s="158">
        <v>49</v>
      </c>
      <c r="E232" s="158"/>
      <c r="F232" s="65"/>
      <c r="G232" s="75">
        <f t="shared" si="18"/>
        <v>487</v>
      </c>
      <c r="H232" s="76" t="str">
        <f t="shared" si="19"/>
        <v>993,9%▲</v>
      </c>
      <c r="I232" s="124" t="s">
        <v>166</v>
      </c>
      <c r="J232" s="137"/>
      <c r="K232" s="137"/>
      <c r="L232" s="137"/>
      <c r="M232" s="137"/>
      <c r="N232" s="137"/>
      <c r="O232" s="137"/>
    </row>
    <row r="233" spans="1:15" ht="15" customHeight="1" x14ac:dyDescent="0.25">
      <c r="A233" s="131" t="s">
        <v>52</v>
      </c>
      <c r="B233" s="110" t="s">
        <v>114</v>
      </c>
      <c r="C233" s="116"/>
      <c r="D233" s="117"/>
      <c r="E233" s="117"/>
      <c r="F233" s="66"/>
      <c r="G233" s="66">
        <f t="shared" si="18"/>
        <v>0</v>
      </c>
      <c r="H233" s="71" t="str">
        <f t="shared" si="19"/>
        <v/>
      </c>
      <c r="I233" s="51"/>
      <c r="J233" s="137"/>
      <c r="K233" s="137"/>
      <c r="L233" s="137"/>
      <c r="M233" s="137"/>
      <c r="N233" s="137"/>
      <c r="O233" s="137"/>
    </row>
    <row r="234" spans="1:15" ht="15" customHeight="1" x14ac:dyDescent="0.25">
      <c r="A234" s="131" t="s">
        <v>52</v>
      </c>
      <c r="B234" s="119" t="s">
        <v>115</v>
      </c>
      <c r="C234" s="120"/>
      <c r="D234" s="121"/>
      <c r="E234" s="121"/>
      <c r="F234" s="75"/>
      <c r="G234" s="75">
        <f t="shared" si="18"/>
        <v>0</v>
      </c>
      <c r="H234" s="76" t="str">
        <f t="shared" si="19"/>
        <v/>
      </c>
      <c r="I234" s="82"/>
      <c r="J234" s="137"/>
      <c r="K234" s="137"/>
      <c r="L234" s="137"/>
      <c r="M234" s="137"/>
      <c r="N234" s="137"/>
      <c r="O234" s="137"/>
    </row>
    <row r="235" spans="1:15" ht="15" customHeight="1" x14ac:dyDescent="0.25">
      <c r="A235" s="131" t="s">
        <v>52</v>
      </c>
      <c r="B235" s="110" t="s">
        <v>116</v>
      </c>
      <c r="C235" s="116"/>
      <c r="D235" s="117"/>
      <c r="E235" s="117"/>
      <c r="F235" s="66"/>
      <c r="G235" s="66">
        <f t="shared" ref="G235:G236" si="20">IF(ISERROR(C235- D235)=TRUE,"",C235 - D235)</f>
        <v>0</v>
      </c>
      <c r="H235" s="71" t="str">
        <f t="shared" ref="H235:H236" si="21">IF(ISERROR((((C235- D235)/D235)*100)=TRUE),"",IF((((C235- D235)/D235)*100)&lt;-7,FIXED(((C235- D235)/D235)*100, 1,TRUE) &amp;"%" &amp; "▼",IF((((C235- D235)/D235)*100)&gt;7,FIXED(((C235- D235)/D235)*100, 1,TRUE) &amp;"%" &amp;"▲",FIXED(((C235- D235)/D235)*100, 1,TRUE)&amp;"%")))</f>
        <v/>
      </c>
      <c r="I235" s="51"/>
      <c r="J235" s="137"/>
      <c r="K235" s="137"/>
      <c r="L235" s="137"/>
      <c r="M235" s="137"/>
      <c r="N235" s="137"/>
      <c r="O235" s="137"/>
    </row>
    <row r="236" spans="1:15" ht="15" customHeight="1" x14ac:dyDescent="0.25">
      <c r="A236" s="131" t="s">
        <v>52</v>
      </c>
      <c r="B236" s="119" t="s">
        <v>170</v>
      </c>
      <c r="C236" s="120"/>
      <c r="D236" s="121">
        <v>0</v>
      </c>
      <c r="E236" s="121">
        <v>-2400</v>
      </c>
      <c r="F236" s="75">
        <v>-3963</v>
      </c>
      <c r="G236" s="75">
        <f t="shared" si="20"/>
        <v>0</v>
      </c>
      <c r="H236" s="76" t="str">
        <f t="shared" si="21"/>
        <v/>
      </c>
      <c r="I236" s="82"/>
      <c r="J236" s="137"/>
      <c r="K236" s="137"/>
      <c r="L236" s="137"/>
      <c r="M236" s="137"/>
      <c r="N236" s="137"/>
      <c r="O236" s="137"/>
    </row>
    <row r="237" spans="1:15" ht="15" customHeight="1" x14ac:dyDescent="0.25">
      <c r="A237" s="111" t="s">
        <v>52</v>
      </c>
      <c r="B237" s="122" t="s">
        <v>8</v>
      </c>
      <c r="C237" s="123">
        <f>SUMIFS((C7:C236),(A7:A236),A237)</f>
        <v>50430</v>
      </c>
      <c r="D237" s="123">
        <f>SUMIFS(($D$7:$D$236),(A7:A236),A236)</f>
        <v>45288</v>
      </c>
      <c r="E237" s="123">
        <f>SUMIFS(($E$7:$E$236),(A7:A236),A236)</f>
        <v>42114.6758704116</v>
      </c>
      <c r="F237" s="123">
        <f>SUMIFS(($F$7:$F$236),(A7:A236),A236)</f>
        <v>35718.30429041163</v>
      </c>
      <c r="G237" s="84">
        <f t="shared" si="18"/>
        <v>5142</v>
      </c>
      <c r="H237" s="85" t="str">
        <f t="shared" si="19"/>
        <v>11,4%▲</v>
      </c>
      <c r="I237" s="86"/>
      <c r="J237" s="137"/>
      <c r="K237" s="137"/>
      <c r="L237" s="137"/>
      <c r="M237" s="137"/>
      <c r="N237" s="137"/>
      <c r="O237" s="137"/>
    </row>
    <row r="238" spans="1:15" ht="15" customHeight="1" x14ac:dyDescent="0.25">
      <c r="A238" s="53" t="s">
        <v>53</v>
      </c>
      <c r="B238" s="149"/>
      <c r="C238" s="158"/>
      <c r="D238" s="158"/>
      <c r="E238" s="158"/>
      <c r="F238" s="65"/>
      <c r="G238" s="75">
        <f t="shared" si="18"/>
        <v>0</v>
      </c>
      <c r="H238" s="76" t="str">
        <f t="shared" si="19"/>
        <v/>
      </c>
      <c r="I238" s="74"/>
    </row>
    <row r="239" spans="1:15" ht="15" customHeight="1" x14ac:dyDescent="0.25">
      <c r="A239" s="131" t="s">
        <v>53</v>
      </c>
      <c r="B239" s="110" t="s">
        <v>56</v>
      </c>
      <c r="C239" s="116"/>
      <c r="D239" s="117"/>
      <c r="E239" s="117"/>
      <c r="F239" s="66"/>
      <c r="G239" s="66">
        <f t="shared" si="18"/>
        <v>0</v>
      </c>
      <c r="H239" s="71" t="str">
        <f t="shared" si="19"/>
        <v/>
      </c>
      <c r="I239" s="51"/>
      <c r="J239" s="137"/>
      <c r="K239" s="137"/>
      <c r="L239" s="137"/>
      <c r="M239" s="137"/>
      <c r="N239" s="137"/>
      <c r="O239" s="137"/>
    </row>
    <row r="240" spans="1:15" ht="15" customHeight="1" x14ac:dyDescent="0.25">
      <c r="A240" s="131" t="s">
        <v>53</v>
      </c>
      <c r="B240" s="119" t="s">
        <v>61</v>
      </c>
      <c r="C240" s="120"/>
      <c r="D240" s="121"/>
      <c r="E240" s="121"/>
      <c r="F240" s="75"/>
      <c r="G240" s="75">
        <f t="shared" si="18"/>
        <v>0</v>
      </c>
      <c r="H240" s="76" t="str">
        <f t="shared" si="19"/>
        <v/>
      </c>
      <c r="I240" s="82"/>
      <c r="J240" s="137"/>
      <c r="K240" s="137"/>
      <c r="L240" s="137"/>
      <c r="M240" s="137"/>
      <c r="N240" s="137"/>
      <c r="O240" s="137"/>
    </row>
    <row r="241" spans="1:15" ht="15" customHeight="1" x14ac:dyDescent="0.25">
      <c r="A241" s="131" t="s">
        <v>53</v>
      </c>
      <c r="B241" s="110" t="s">
        <v>62</v>
      </c>
      <c r="C241" s="116"/>
      <c r="D241" s="117"/>
      <c r="E241" s="117"/>
      <c r="F241" s="66"/>
      <c r="G241" s="66">
        <f t="shared" si="18"/>
        <v>0</v>
      </c>
      <c r="H241" s="71" t="str">
        <f t="shared" si="19"/>
        <v/>
      </c>
      <c r="I241" s="51"/>
      <c r="J241" s="137"/>
      <c r="K241" s="137"/>
      <c r="L241" s="137"/>
      <c r="M241" s="137"/>
      <c r="N241" s="137"/>
      <c r="O241" s="137"/>
    </row>
    <row r="242" spans="1:15" ht="15" customHeight="1" x14ac:dyDescent="0.25">
      <c r="A242" s="131" t="s">
        <v>53</v>
      </c>
      <c r="B242" s="149" t="s">
        <v>63</v>
      </c>
      <c r="C242" s="157">
        <v>1420</v>
      </c>
      <c r="D242" s="158">
        <v>1427</v>
      </c>
      <c r="E242" s="158">
        <v>1420</v>
      </c>
      <c r="F242" s="65">
        <v>1400</v>
      </c>
      <c r="G242" s="75">
        <f t="shared" si="18"/>
        <v>-7</v>
      </c>
      <c r="H242" s="76" t="str">
        <f t="shared" si="19"/>
        <v>-0,5%</v>
      </c>
      <c r="I242" s="52"/>
      <c r="J242" s="137"/>
      <c r="K242" s="137"/>
      <c r="L242" s="137"/>
      <c r="M242" s="137"/>
      <c r="N242" s="137"/>
      <c r="O242" s="137"/>
    </row>
    <row r="243" spans="1:15" ht="15" customHeight="1" x14ac:dyDescent="0.25">
      <c r="A243" s="131" t="s">
        <v>53</v>
      </c>
      <c r="B243" s="110" t="s">
        <v>64</v>
      </c>
      <c r="C243" s="116"/>
      <c r="D243" s="117"/>
      <c r="E243" s="117"/>
      <c r="F243" s="66"/>
      <c r="G243" s="66">
        <f t="shared" si="18"/>
        <v>0</v>
      </c>
      <c r="H243" s="71" t="str">
        <f t="shared" si="19"/>
        <v/>
      </c>
      <c r="I243" s="51"/>
      <c r="J243" s="137"/>
      <c r="K243" s="137"/>
      <c r="L243" s="137"/>
      <c r="M243" s="137"/>
      <c r="N243" s="137"/>
      <c r="O243" s="137"/>
    </row>
    <row r="244" spans="1:15" ht="15" customHeight="1" x14ac:dyDescent="0.25">
      <c r="A244" s="131" t="s">
        <v>53</v>
      </c>
      <c r="B244" s="149" t="s">
        <v>65</v>
      </c>
      <c r="C244" s="157"/>
      <c r="D244" s="158"/>
      <c r="E244" s="158"/>
      <c r="F244" s="65"/>
      <c r="G244" s="75">
        <f t="shared" si="18"/>
        <v>0</v>
      </c>
      <c r="H244" s="76" t="str">
        <f t="shared" si="19"/>
        <v/>
      </c>
      <c r="I244" s="52"/>
      <c r="J244" s="137"/>
      <c r="K244" s="137"/>
      <c r="L244" s="137"/>
      <c r="M244" s="137"/>
      <c r="N244" s="137"/>
      <c r="O244" s="137"/>
    </row>
    <row r="245" spans="1:15" ht="15" customHeight="1" x14ac:dyDescent="0.25">
      <c r="A245" s="131" t="s">
        <v>53</v>
      </c>
      <c r="B245" s="110" t="s">
        <v>66</v>
      </c>
      <c r="C245" s="116"/>
      <c r="D245" s="117"/>
      <c r="E245" s="117"/>
      <c r="F245" s="66"/>
      <c r="G245" s="66">
        <f t="shared" si="18"/>
        <v>0</v>
      </c>
      <c r="H245" s="71" t="str">
        <f t="shared" si="19"/>
        <v/>
      </c>
      <c r="I245" s="51"/>
      <c r="J245" s="137"/>
      <c r="K245" s="137"/>
      <c r="L245" s="137"/>
      <c r="M245" s="137"/>
      <c r="N245" s="137"/>
      <c r="O245" s="137"/>
    </row>
    <row r="246" spans="1:15" ht="15" customHeight="1" x14ac:dyDescent="0.25">
      <c r="A246" s="131" t="s">
        <v>53</v>
      </c>
      <c r="B246" s="149" t="s">
        <v>97</v>
      </c>
      <c r="C246" s="157"/>
      <c r="D246" s="158"/>
      <c r="E246" s="158"/>
      <c r="F246" s="65"/>
      <c r="G246" s="75">
        <f t="shared" si="18"/>
        <v>0</v>
      </c>
      <c r="H246" s="76" t="str">
        <f t="shared" si="19"/>
        <v/>
      </c>
      <c r="I246" s="52"/>
      <c r="J246" s="137"/>
      <c r="K246" s="137"/>
      <c r="L246" s="137"/>
      <c r="M246" s="137"/>
      <c r="N246" s="137"/>
      <c r="O246" s="137"/>
    </row>
    <row r="247" spans="1:15" ht="15" customHeight="1" x14ac:dyDescent="0.25">
      <c r="A247" s="131" t="s">
        <v>53</v>
      </c>
      <c r="B247" s="110" t="s">
        <v>67</v>
      </c>
      <c r="C247" s="116"/>
      <c r="D247" s="117"/>
      <c r="E247" s="117"/>
      <c r="F247" s="66"/>
      <c r="G247" s="66">
        <f t="shared" si="18"/>
        <v>0</v>
      </c>
      <c r="H247" s="71" t="str">
        <f t="shared" si="19"/>
        <v/>
      </c>
      <c r="I247" s="51"/>
      <c r="J247" s="137"/>
      <c r="K247" s="137"/>
      <c r="L247" s="137"/>
      <c r="M247" s="137"/>
      <c r="N247" s="137"/>
      <c r="O247" s="137"/>
    </row>
    <row r="248" spans="1:15" ht="15" customHeight="1" x14ac:dyDescent="0.25">
      <c r="A248" s="131" t="s">
        <v>53</v>
      </c>
      <c r="B248" s="119" t="s">
        <v>68</v>
      </c>
      <c r="C248" s="120"/>
      <c r="D248" s="121"/>
      <c r="E248" s="121"/>
      <c r="F248" s="75"/>
      <c r="G248" s="75">
        <f t="shared" si="18"/>
        <v>0</v>
      </c>
      <c r="H248" s="76" t="str">
        <f t="shared" si="19"/>
        <v/>
      </c>
      <c r="I248" s="82"/>
      <c r="J248" s="137"/>
      <c r="K248" s="137"/>
      <c r="L248" s="137"/>
      <c r="M248" s="137"/>
      <c r="N248" s="137"/>
      <c r="O248" s="137"/>
    </row>
    <row r="249" spans="1:15" ht="15" customHeight="1" x14ac:dyDescent="0.25">
      <c r="A249" s="131" t="s">
        <v>53</v>
      </c>
      <c r="B249" s="143" t="s">
        <v>69</v>
      </c>
      <c r="C249" s="154"/>
      <c r="D249" s="155"/>
      <c r="E249" s="155"/>
      <c r="F249" s="64"/>
      <c r="G249" s="66">
        <f t="shared" si="18"/>
        <v>0</v>
      </c>
      <c r="H249" s="71" t="str">
        <f t="shared" si="19"/>
        <v/>
      </c>
      <c r="I249" s="83"/>
      <c r="J249" s="137"/>
      <c r="K249" s="137"/>
      <c r="L249" s="137"/>
      <c r="M249" s="137"/>
      <c r="N249" s="137"/>
      <c r="O249" s="137"/>
    </row>
    <row r="250" spans="1:15" ht="15" customHeight="1" x14ac:dyDescent="0.25">
      <c r="A250" s="131" t="s">
        <v>53</v>
      </c>
      <c r="B250" s="119" t="s">
        <v>70</v>
      </c>
      <c r="C250" s="120">
        <v>1283</v>
      </c>
      <c r="D250" s="121">
        <v>1111</v>
      </c>
      <c r="E250" s="121">
        <f>1010728/1000</f>
        <v>1010.728</v>
      </c>
      <c r="F250" s="75">
        <v>1626</v>
      </c>
      <c r="G250" s="75">
        <f t="shared" si="18"/>
        <v>172</v>
      </c>
      <c r="H250" s="76" t="str">
        <f t="shared" si="19"/>
        <v>15,5%▲</v>
      </c>
      <c r="I250" s="82" t="s">
        <v>154</v>
      </c>
      <c r="J250" s="137"/>
      <c r="K250" s="137"/>
      <c r="L250" s="137"/>
      <c r="M250" s="137"/>
      <c r="N250" s="137"/>
      <c r="O250" s="137"/>
    </row>
    <row r="251" spans="1:15" ht="15" customHeight="1" x14ac:dyDescent="0.25">
      <c r="A251" s="131" t="s">
        <v>53</v>
      </c>
      <c r="B251" s="143" t="s">
        <v>71</v>
      </c>
      <c r="C251" s="154"/>
      <c r="D251" s="155"/>
      <c r="E251" s="155"/>
      <c r="F251" s="64"/>
      <c r="G251" s="66">
        <f t="shared" si="18"/>
        <v>0</v>
      </c>
      <c r="H251" s="71" t="str">
        <f t="shared" si="19"/>
        <v/>
      </c>
      <c r="I251" s="83"/>
      <c r="J251" s="137"/>
      <c r="K251" s="137"/>
      <c r="L251" s="137"/>
      <c r="M251" s="137"/>
      <c r="N251" s="137"/>
      <c r="O251" s="137"/>
    </row>
    <row r="252" spans="1:15" ht="15" customHeight="1" x14ac:dyDescent="0.25">
      <c r="A252" s="131" t="s">
        <v>53</v>
      </c>
      <c r="B252" s="119" t="s">
        <v>72</v>
      </c>
      <c r="C252" s="120"/>
      <c r="D252" s="121"/>
      <c r="E252" s="121"/>
      <c r="F252" s="75"/>
      <c r="G252" s="75">
        <f t="shared" si="18"/>
        <v>0</v>
      </c>
      <c r="H252" s="76" t="str">
        <f t="shared" si="19"/>
        <v/>
      </c>
      <c r="I252" s="82"/>
      <c r="J252" s="137"/>
      <c r="K252" s="137"/>
      <c r="L252" s="137"/>
      <c r="M252" s="137"/>
      <c r="N252" s="137"/>
      <c r="O252" s="137"/>
    </row>
    <row r="253" spans="1:15" ht="15" customHeight="1" x14ac:dyDescent="0.25">
      <c r="A253" s="131" t="s">
        <v>53</v>
      </c>
      <c r="B253" s="143" t="s">
        <v>73</v>
      </c>
      <c r="C253" s="154"/>
      <c r="D253" s="155"/>
      <c r="E253" s="155"/>
      <c r="F253" s="64"/>
      <c r="G253" s="66">
        <f t="shared" si="18"/>
        <v>0</v>
      </c>
      <c r="H253" s="71" t="str">
        <f t="shared" si="19"/>
        <v/>
      </c>
      <c r="I253" s="83"/>
      <c r="J253" s="137"/>
      <c r="K253" s="137"/>
      <c r="L253" s="137"/>
      <c r="M253" s="137"/>
      <c r="N253" s="137"/>
      <c r="O253" s="137"/>
    </row>
    <row r="254" spans="1:15" ht="15" customHeight="1" x14ac:dyDescent="0.25">
      <c r="A254" s="131" t="s">
        <v>53</v>
      </c>
      <c r="B254" s="119" t="s">
        <v>74</v>
      </c>
      <c r="C254" s="120"/>
      <c r="D254" s="121"/>
      <c r="E254" s="121"/>
      <c r="F254" s="75"/>
      <c r="G254" s="75">
        <f t="shared" si="18"/>
        <v>0</v>
      </c>
      <c r="H254" s="76" t="str">
        <f t="shared" si="19"/>
        <v/>
      </c>
      <c r="I254" s="82"/>
      <c r="J254" s="137"/>
      <c r="K254" s="137"/>
      <c r="L254" s="137"/>
      <c r="M254" s="137"/>
      <c r="N254" s="137"/>
      <c r="O254" s="137"/>
    </row>
    <row r="255" spans="1:15" ht="15" customHeight="1" x14ac:dyDescent="0.25">
      <c r="A255" s="131" t="s">
        <v>53</v>
      </c>
      <c r="B255" s="110" t="s">
        <v>75</v>
      </c>
      <c r="C255" s="116"/>
      <c r="D255" s="117"/>
      <c r="E255" s="117"/>
      <c r="F255" s="66"/>
      <c r="G255" s="66">
        <f t="shared" si="18"/>
        <v>0</v>
      </c>
      <c r="H255" s="71" t="str">
        <f t="shared" si="19"/>
        <v/>
      </c>
      <c r="I255" s="51"/>
      <c r="J255" s="137"/>
      <c r="K255" s="137"/>
      <c r="L255" s="137"/>
      <c r="M255" s="137"/>
      <c r="N255" s="137"/>
      <c r="O255" s="137"/>
    </row>
    <row r="256" spans="1:15" ht="15" customHeight="1" x14ac:dyDescent="0.25">
      <c r="A256" s="131" t="s">
        <v>53</v>
      </c>
      <c r="B256" s="149" t="s">
        <v>76</v>
      </c>
      <c r="C256" s="157"/>
      <c r="D256" s="158"/>
      <c r="E256" s="158"/>
      <c r="F256" s="65"/>
      <c r="G256" s="75">
        <f t="shared" ref="G256:G318" si="22">IF(ISERROR(C256- D256)=TRUE,"",C256 - D256)</f>
        <v>0</v>
      </c>
      <c r="H256" s="76" t="str">
        <f t="shared" ref="H256:H318" si="23">IF(ISERROR((((C256- D256)/D256)*100)=TRUE),"",IF((((C256- D256)/D256)*100)&lt;-7,FIXED(((C256- D256)/D256)*100, 1,TRUE) &amp;"%" &amp; "▼",IF((((C256- D256)/D256)*100)&gt;7,FIXED(((C256- D256)/D256)*100, 1,TRUE) &amp;"%" &amp;"▲",FIXED(((C256- D256)/D256)*100, 1,TRUE)&amp;"%")))</f>
        <v/>
      </c>
      <c r="I256" s="52"/>
      <c r="J256" s="137"/>
      <c r="K256" s="137"/>
      <c r="L256" s="137"/>
      <c r="M256" s="137"/>
      <c r="N256" s="137"/>
      <c r="O256" s="137"/>
    </row>
    <row r="257" spans="1:15" ht="15" customHeight="1" x14ac:dyDescent="0.25">
      <c r="A257" s="131" t="s">
        <v>53</v>
      </c>
      <c r="B257" s="110" t="s">
        <v>77</v>
      </c>
      <c r="C257" s="116"/>
      <c r="D257" s="117"/>
      <c r="E257" s="117"/>
      <c r="F257" s="66"/>
      <c r="G257" s="66">
        <f t="shared" si="22"/>
        <v>0</v>
      </c>
      <c r="H257" s="71" t="str">
        <f t="shared" si="23"/>
        <v/>
      </c>
      <c r="I257" s="51"/>
      <c r="J257" s="137"/>
      <c r="K257" s="137"/>
      <c r="L257" s="137"/>
      <c r="M257" s="137"/>
      <c r="N257" s="137"/>
      <c r="O257" s="137"/>
    </row>
    <row r="258" spans="1:15" ht="15" customHeight="1" x14ac:dyDescent="0.25">
      <c r="A258" s="131" t="s">
        <v>53</v>
      </c>
      <c r="B258" s="149" t="s">
        <v>78</v>
      </c>
      <c r="C258" s="157"/>
      <c r="D258" s="158"/>
      <c r="E258" s="158"/>
      <c r="F258" s="65"/>
      <c r="G258" s="75">
        <f t="shared" si="22"/>
        <v>0</v>
      </c>
      <c r="H258" s="76" t="str">
        <f t="shared" si="23"/>
        <v/>
      </c>
      <c r="I258" s="52"/>
      <c r="J258" s="137"/>
      <c r="K258" s="137"/>
      <c r="L258" s="137"/>
      <c r="M258" s="137"/>
      <c r="N258" s="137"/>
      <c r="O258" s="137"/>
    </row>
    <row r="259" spans="1:15" ht="15" customHeight="1" x14ac:dyDescent="0.25">
      <c r="A259" s="131" t="s">
        <v>53</v>
      </c>
      <c r="B259" s="110" t="s">
        <v>79</v>
      </c>
      <c r="C259" s="116"/>
      <c r="D259" s="117"/>
      <c r="E259" s="117"/>
      <c r="F259" s="66"/>
      <c r="G259" s="66">
        <f t="shared" si="22"/>
        <v>0</v>
      </c>
      <c r="H259" s="71" t="str">
        <f t="shared" si="23"/>
        <v/>
      </c>
      <c r="I259" s="51"/>
      <c r="J259" s="137"/>
      <c r="K259" s="137"/>
      <c r="L259" s="137"/>
      <c r="M259" s="137"/>
      <c r="N259" s="137"/>
      <c r="O259" s="137"/>
    </row>
    <row r="260" spans="1:15" ht="15" customHeight="1" x14ac:dyDescent="0.25">
      <c r="A260" s="131" t="s">
        <v>53</v>
      </c>
      <c r="B260" s="149" t="s">
        <v>80</v>
      </c>
      <c r="C260" s="157"/>
      <c r="D260" s="158"/>
      <c r="E260" s="158"/>
      <c r="F260" s="65"/>
      <c r="G260" s="75">
        <f t="shared" si="22"/>
        <v>0</v>
      </c>
      <c r="H260" s="76" t="str">
        <f t="shared" si="23"/>
        <v/>
      </c>
      <c r="I260" s="52"/>
      <c r="J260" s="137"/>
      <c r="K260" s="137"/>
      <c r="L260" s="137"/>
      <c r="M260" s="137"/>
      <c r="N260" s="137"/>
      <c r="O260" s="137"/>
    </row>
    <row r="261" spans="1:15" ht="15" customHeight="1" x14ac:dyDescent="0.25">
      <c r="A261" s="131" t="s">
        <v>53</v>
      </c>
      <c r="B261" s="110" t="s">
        <v>81</v>
      </c>
      <c r="C261" s="116"/>
      <c r="D261" s="117"/>
      <c r="E261" s="117"/>
      <c r="F261" s="66"/>
      <c r="G261" s="66">
        <f t="shared" si="22"/>
        <v>0</v>
      </c>
      <c r="H261" s="71" t="str">
        <f t="shared" si="23"/>
        <v/>
      </c>
      <c r="I261" s="51"/>
      <c r="J261" s="137"/>
      <c r="K261" s="137"/>
      <c r="L261" s="137"/>
      <c r="M261" s="137"/>
      <c r="N261" s="137"/>
      <c r="O261" s="137"/>
    </row>
    <row r="262" spans="1:15" ht="15" customHeight="1" x14ac:dyDescent="0.25">
      <c r="A262" s="131" t="s">
        <v>53</v>
      </c>
      <c r="B262" s="149" t="s">
        <v>82</v>
      </c>
      <c r="C262" s="157"/>
      <c r="D262" s="158"/>
      <c r="E262" s="158"/>
      <c r="F262" s="65"/>
      <c r="G262" s="75">
        <f t="shared" si="22"/>
        <v>0</v>
      </c>
      <c r="H262" s="76" t="str">
        <f t="shared" si="23"/>
        <v/>
      </c>
      <c r="I262" s="52"/>
      <c r="J262" s="137"/>
      <c r="K262" s="137"/>
      <c r="L262" s="137"/>
      <c r="M262" s="137"/>
      <c r="N262" s="137"/>
      <c r="O262" s="137"/>
    </row>
    <row r="263" spans="1:15" ht="15" customHeight="1" x14ac:dyDescent="0.25">
      <c r="A263" s="131" t="s">
        <v>53</v>
      </c>
      <c r="B263" s="110" t="s">
        <v>83</v>
      </c>
      <c r="C263" s="116"/>
      <c r="D263" s="117"/>
      <c r="E263" s="117"/>
      <c r="F263" s="66"/>
      <c r="G263" s="66">
        <f t="shared" si="22"/>
        <v>0</v>
      </c>
      <c r="H263" s="71" t="str">
        <f t="shared" si="23"/>
        <v/>
      </c>
      <c r="I263" s="51"/>
      <c r="J263" s="137"/>
      <c r="K263" s="137"/>
      <c r="L263" s="137"/>
      <c r="M263" s="137"/>
      <c r="N263" s="137"/>
      <c r="O263" s="137"/>
    </row>
    <row r="264" spans="1:15" ht="15" customHeight="1" x14ac:dyDescent="0.25">
      <c r="A264" s="131" t="s">
        <v>53</v>
      </c>
      <c r="B264" s="149" t="s">
        <v>84</v>
      </c>
      <c r="C264" s="157"/>
      <c r="D264" s="158"/>
      <c r="E264" s="158"/>
      <c r="F264" s="65"/>
      <c r="G264" s="75">
        <f t="shared" si="22"/>
        <v>0</v>
      </c>
      <c r="H264" s="76" t="str">
        <f t="shared" si="23"/>
        <v/>
      </c>
      <c r="I264" s="52"/>
      <c r="J264" s="137"/>
      <c r="K264" s="137"/>
      <c r="L264" s="137"/>
      <c r="M264" s="137"/>
      <c r="N264" s="137"/>
      <c r="O264" s="137"/>
    </row>
    <row r="265" spans="1:15" ht="15" customHeight="1" x14ac:dyDescent="0.25">
      <c r="A265" s="131" t="s">
        <v>53</v>
      </c>
      <c r="B265" s="110" t="s">
        <v>85</v>
      </c>
      <c r="C265" s="116"/>
      <c r="D265" s="117"/>
      <c r="E265" s="117"/>
      <c r="F265" s="66"/>
      <c r="G265" s="66">
        <f t="shared" si="22"/>
        <v>0</v>
      </c>
      <c r="H265" s="71" t="str">
        <f t="shared" si="23"/>
        <v/>
      </c>
      <c r="I265" s="51"/>
      <c r="J265" s="137"/>
      <c r="K265" s="137"/>
      <c r="L265" s="137"/>
      <c r="M265" s="137"/>
      <c r="N265" s="137"/>
      <c r="O265" s="137"/>
    </row>
    <row r="266" spans="1:15" ht="15" customHeight="1" x14ac:dyDescent="0.25">
      <c r="A266" s="131" t="s">
        <v>53</v>
      </c>
      <c r="B266" s="149" t="s">
        <v>98</v>
      </c>
      <c r="C266" s="157"/>
      <c r="D266" s="158"/>
      <c r="E266" s="158"/>
      <c r="F266" s="65"/>
      <c r="G266" s="75">
        <f t="shared" si="22"/>
        <v>0</v>
      </c>
      <c r="H266" s="76" t="str">
        <f t="shared" si="23"/>
        <v/>
      </c>
      <c r="I266" s="52"/>
      <c r="J266" s="137"/>
      <c r="K266" s="137"/>
      <c r="L266" s="137"/>
      <c r="M266" s="137"/>
      <c r="N266" s="137"/>
      <c r="O266" s="137"/>
    </row>
    <row r="267" spans="1:15" ht="15" customHeight="1" x14ac:dyDescent="0.25">
      <c r="A267" s="131" t="s">
        <v>53</v>
      </c>
      <c r="B267" s="110" t="s">
        <v>86</v>
      </c>
      <c r="C267" s="116"/>
      <c r="D267" s="117"/>
      <c r="E267" s="117"/>
      <c r="F267" s="66"/>
      <c r="G267" s="66">
        <f t="shared" si="22"/>
        <v>0</v>
      </c>
      <c r="H267" s="71" t="str">
        <f t="shared" si="23"/>
        <v/>
      </c>
      <c r="I267" s="51"/>
      <c r="J267" s="137"/>
      <c r="K267" s="137"/>
      <c r="L267" s="137"/>
      <c r="M267" s="137"/>
      <c r="N267" s="137"/>
      <c r="O267" s="137"/>
    </row>
    <row r="268" spans="1:15" ht="15" customHeight="1" x14ac:dyDescent="0.25">
      <c r="A268" s="131" t="s">
        <v>53</v>
      </c>
      <c r="B268" s="149" t="s">
        <v>87</v>
      </c>
      <c r="C268" s="157"/>
      <c r="D268" s="158"/>
      <c r="E268" s="158"/>
      <c r="F268" s="65"/>
      <c r="G268" s="75">
        <f t="shared" si="22"/>
        <v>0</v>
      </c>
      <c r="H268" s="76" t="str">
        <f t="shared" si="23"/>
        <v/>
      </c>
      <c r="I268" s="52"/>
      <c r="J268" s="137"/>
      <c r="K268" s="137"/>
      <c r="L268" s="137"/>
      <c r="M268" s="137"/>
      <c r="N268" s="137"/>
      <c r="O268" s="137"/>
    </row>
    <row r="269" spans="1:15" ht="15" customHeight="1" x14ac:dyDescent="0.25">
      <c r="A269" s="131" t="s">
        <v>53</v>
      </c>
      <c r="B269" s="110" t="s">
        <v>88</v>
      </c>
      <c r="C269" s="116"/>
      <c r="D269" s="117"/>
      <c r="E269" s="117"/>
      <c r="F269" s="66"/>
      <c r="G269" s="66">
        <f t="shared" si="22"/>
        <v>0</v>
      </c>
      <c r="H269" s="71" t="str">
        <f t="shared" si="23"/>
        <v/>
      </c>
      <c r="I269" s="51"/>
      <c r="J269" s="137"/>
      <c r="K269" s="137"/>
      <c r="L269" s="137"/>
      <c r="M269" s="137"/>
      <c r="N269" s="137"/>
      <c r="O269" s="137"/>
    </row>
    <row r="270" spans="1:15" ht="15" customHeight="1" x14ac:dyDescent="0.25">
      <c r="A270" s="131" t="s">
        <v>53</v>
      </c>
      <c r="B270" s="149" t="s">
        <v>89</v>
      </c>
      <c r="C270" s="157">
        <v>2236</v>
      </c>
      <c r="D270" s="158">
        <v>2235</v>
      </c>
      <c r="E270" s="158">
        <f>3312351/1000</f>
        <v>3312.3510000000001</v>
      </c>
      <c r="F270" s="65">
        <v>3197.9579399999998</v>
      </c>
      <c r="G270" s="75">
        <f t="shared" si="22"/>
        <v>1</v>
      </c>
      <c r="H270" s="76" t="str">
        <f t="shared" si="23"/>
        <v>0,0%</v>
      </c>
      <c r="I270" s="52"/>
      <c r="J270" s="137"/>
      <c r="K270" s="137"/>
      <c r="L270" s="137"/>
      <c r="M270" s="137"/>
      <c r="N270" s="137"/>
      <c r="O270" s="137"/>
    </row>
    <row r="271" spans="1:15" ht="15" customHeight="1" x14ac:dyDescent="0.25">
      <c r="A271" s="131" t="s">
        <v>53</v>
      </c>
      <c r="B271" s="110" t="s">
        <v>90</v>
      </c>
      <c r="C271" s="116"/>
      <c r="D271" s="117"/>
      <c r="E271" s="117"/>
      <c r="F271" s="66"/>
      <c r="G271" s="66">
        <f t="shared" si="22"/>
        <v>0</v>
      </c>
      <c r="H271" s="71" t="str">
        <f t="shared" si="23"/>
        <v/>
      </c>
      <c r="I271" s="51"/>
      <c r="J271" s="137"/>
      <c r="K271" s="137"/>
      <c r="L271" s="137"/>
      <c r="M271" s="137"/>
      <c r="N271" s="137"/>
      <c r="O271" s="137"/>
    </row>
    <row r="272" spans="1:15" ht="15" customHeight="1" x14ac:dyDescent="0.25">
      <c r="A272" s="131" t="s">
        <v>53</v>
      </c>
      <c r="B272" s="149" t="s">
        <v>91</v>
      </c>
      <c r="C272" s="157"/>
      <c r="D272" s="158"/>
      <c r="E272" s="158"/>
      <c r="F272" s="65"/>
      <c r="G272" s="75">
        <f t="shared" si="22"/>
        <v>0</v>
      </c>
      <c r="H272" s="76" t="str">
        <f t="shared" si="23"/>
        <v/>
      </c>
      <c r="I272" s="52"/>
      <c r="J272" s="137"/>
      <c r="K272" s="137"/>
      <c r="L272" s="137"/>
      <c r="M272" s="137"/>
      <c r="N272" s="137"/>
      <c r="O272" s="137"/>
    </row>
    <row r="273" spans="1:15" ht="15" customHeight="1" x14ac:dyDescent="0.25">
      <c r="A273" s="131" t="s">
        <v>53</v>
      </c>
      <c r="B273" s="110" t="s">
        <v>92</v>
      </c>
      <c r="C273" s="116"/>
      <c r="D273" s="117"/>
      <c r="E273" s="117"/>
      <c r="F273" s="66"/>
      <c r="G273" s="66">
        <f t="shared" si="22"/>
        <v>0</v>
      </c>
      <c r="H273" s="71" t="str">
        <f t="shared" si="23"/>
        <v/>
      </c>
      <c r="I273" s="51"/>
      <c r="J273" s="137"/>
      <c r="K273" s="137"/>
      <c r="L273" s="137"/>
      <c r="M273" s="137"/>
      <c r="N273" s="137"/>
      <c r="O273" s="137"/>
    </row>
    <row r="274" spans="1:15" ht="15" customHeight="1" x14ac:dyDescent="0.25">
      <c r="A274" s="131" t="s">
        <v>53</v>
      </c>
      <c r="B274" s="149" t="s">
        <v>93</v>
      </c>
      <c r="C274" s="157"/>
      <c r="D274" s="158"/>
      <c r="E274" s="158"/>
      <c r="F274" s="65"/>
      <c r="G274" s="75">
        <f t="shared" si="22"/>
        <v>0</v>
      </c>
      <c r="H274" s="76" t="str">
        <f t="shared" si="23"/>
        <v/>
      </c>
      <c r="I274" s="52"/>
      <c r="J274" s="137"/>
      <c r="K274" s="137"/>
      <c r="L274" s="137"/>
      <c r="M274" s="137"/>
      <c r="N274" s="137"/>
      <c r="O274" s="137"/>
    </row>
    <row r="275" spans="1:15" ht="15" customHeight="1" x14ac:dyDescent="0.25">
      <c r="A275" s="131" t="s">
        <v>53</v>
      </c>
      <c r="B275" s="110" t="s">
        <v>99</v>
      </c>
      <c r="C275" s="116">
        <v>4650</v>
      </c>
      <c r="D275" s="117">
        <v>4635</v>
      </c>
      <c r="E275" s="117">
        <v>4539</v>
      </c>
      <c r="F275" s="66">
        <v>2519.5911099999998</v>
      </c>
      <c r="G275" s="66">
        <f t="shared" si="22"/>
        <v>15</v>
      </c>
      <c r="H275" s="71" t="str">
        <f t="shared" si="23"/>
        <v>0,3%</v>
      </c>
      <c r="I275" s="51"/>
      <c r="J275" s="137"/>
      <c r="K275" s="137"/>
      <c r="L275" s="137"/>
      <c r="M275" s="137"/>
      <c r="N275" s="137"/>
      <c r="O275" s="137"/>
    </row>
    <row r="276" spans="1:15" ht="15" customHeight="1" x14ac:dyDescent="0.25">
      <c r="A276" s="131" t="s">
        <v>53</v>
      </c>
      <c r="B276" s="149" t="s">
        <v>94</v>
      </c>
      <c r="C276" s="157">
        <v>5647</v>
      </c>
      <c r="D276" s="158">
        <v>4341</v>
      </c>
      <c r="E276" s="158">
        <v>6133</v>
      </c>
      <c r="F276" s="65">
        <v>5906.1798899999994</v>
      </c>
      <c r="G276" s="75">
        <f t="shared" si="22"/>
        <v>1306</v>
      </c>
      <c r="H276" s="76" t="str">
        <f t="shared" si="23"/>
        <v>30,1%▲</v>
      </c>
      <c r="I276" s="124" t="s">
        <v>164</v>
      </c>
      <c r="J276" s="137"/>
      <c r="K276" s="137"/>
      <c r="L276" s="137"/>
      <c r="M276" s="137"/>
      <c r="N276" s="137"/>
      <c r="O276" s="137"/>
    </row>
    <row r="277" spans="1:15" ht="15" customHeight="1" x14ac:dyDescent="0.25">
      <c r="A277" s="131" t="s">
        <v>53</v>
      </c>
      <c r="B277" s="110" t="s">
        <v>100</v>
      </c>
      <c r="C277" s="116">
        <v>35583</v>
      </c>
      <c r="D277" s="117">
        <v>32847</v>
      </c>
      <c r="E277" s="117">
        <f>32680710/1000</f>
        <v>32680.71</v>
      </c>
      <c r="F277" s="66">
        <v>32387.523070134339</v>
      </c>
      <c r="G277" s="66">
        <f t="shared" si="22"/>
        <v>2736</v>
      </c>
      <c r="H277" s="71" t="str">
        <f t="shared" si="23"/>
        <v>8,3%▲</v>
      </c>
      <c r="I277" s="125" t="s">
        <v>165</v>
      </c>
      <c r="J277" s="137"/>
      <c r="K277" s="137"/>
      <c r="L277" s="137"/>
      <c r="M277" s="137"/>
      <c r="N277" s="137"/>
      <c r="O277" s="137"/>
    </row>
    <row r="278" spans="1:15" ht="15" customHeight="1" x14ac:dyDescent="0.25">
      <c r="A278" s="131" t="s">
        <v>53</v>
      </c>
      <c r="B278" s="119" t="s">
        <v>101</v>
      </c>
      <c r="C278" s="120"/>
      <c r="D278" s="121"/>
      <c r="E278" s="121"/>
      <c r="F278" s="75"/>
      <c r="G278" s="75">
        <f t="shared" si="22"/>
        <v>0</v>
      </c>
      <c r="H278" s="76" t="str">
        <f t="shared" si="23"/>
        <v/>
      </c>
      <c r="I278" s="82"/>
      <c r="J278" s="137"/>
      <c r="K278" s="137"/>
      <c r="L278" s="137"/>
      <c r="M278" s="137"/>
      <c r="N278" s="137"/>
      <c r="O278" s="137"/>
    </row>
    <row r="279" spans="1:15" ht="15" customHeight="1" x14ac:dyDescent="0.25">
      <c r="A279" s="131" t="s">
        <v>53</v>
      </c>
      <c r="B279" s="110" t="s">
        <v>102</v>
      </c>
      <c r="C279" s="116">
        <v>249</v>
      </c>
      <c r="D279" s="117">
        <v>121</v>
      </c>
      <c r="E279" s="117">
        <f>52753/1000</f>
        <v>52.753</v>
      </c>
      <c r="F279" s="66">
        <v>141.46556000000001</v>
      </c>
      <c r="G279" s="66">
        <f t="shared" si="22"/>
        <v>128</v>
      </c>
      <c r="H279" s="71" t="str">
        <f t="shared" si="23"/>
        <v>105,8%▲</v>
      </c>
      <c r="I279" s="51"/>
      <c r="J279" s="137"/>
      <c r="K279" s="137"/>
      <c r="L279" s="137"/>
      <c r="M279" s="137"/>
      <c r="N279" s="137"/>
      <c r="O279" s="137"/>
    </row>
    <row r="280" spans="1:15" ht="15" customHeight="1" x14ac:dyDescent="0.25">
      <c r="A280" s="131" t="s">
        <v>53</v>
      </c>
      <c r="B280" s="149" t="s">
        <v>103</v>
      </c>
      <c r="C280" s="157">
        <v>2250</v>
      </c>
      <c r="D280" s="158">
        <v>2242</v>
      </c>
      <c r="E280" s="158">
        <f>2230765.36873491/1000</f>
        <v>2230.7653687349102</v>
      </c>
      <c r="F280" s="65">
        <v>2224.5093687349104</v>
      </c>
      <c r="G280" s="75">
        <f t="shared" si="22"/>
        <v>8</v>
      </c>
      <c r="H280" s="76" t="str">
        <f t="shared" si="23"/>
        <v>0,4%</v>
      </c>
      <c r="I280" s="52"/>
      <c r="J280" s="137"/>
      <c r="K280" s="137"/>
      <c r="L280" s="137"/>
      <c r="M280" s="137"/>
      <c r="N280" s="137"/>
      <c r="O280" s="137"/>
    </row>
    <row r="281" spans="1:15" ht="15" customHeight="1" x14ac:dyDescent="0.25">
      <c r="A281" s="131" t="s">
        <v>53</v>
      </c>
      <c r="B281" s="110" t="s">
        <v>104</v>
      </c>
      <c r="C281" s="116"/>
      <c r="D281" s="117"/>
      <c r="E281" s="117"/>
      <c r="F281" s="66"/>
      <c r="G281" s="66">
        <f t="shared" si="22"/>
        <v>0</v>
      </c>
      <c r="H281" s="71" t="str">
        <f t="shared" si="23"/>
        <v/>
      </c>
      <c r="I281" s="51"/>
      <c r="J281" s="137"/>
      <c r="K281" s="137"/>
      <c r="L281" s="137"/>
      <c r="M281" s="137"/>
      <c r="N281" s="137"/>
      <c r="O281" s="137"/>
    </row>
    <row r="282" spans="1:15" ht="15" customHeight="1" x14ac:dyDescent="0.25">
      <c r="A282" s="131" t="s">
        <v>53</v>
      </c>
      <c r="B282" s="149" t="s">
        <v>105</v>
      </c>
      <c r="C282" s="157"/>
      <c r="D282" s="158"/>
      <c r="E282" s="158"/>
      <c r="F282" s="65"/>
      <c r="G282" s="75">
        <f t="shared" si="22"/>
        <v>0</v>
      </c>
      <c r="H282" s="76" t="str">
        <f t="shared" si="23"/>
        <v/>
      </c>
      <c r="I282" s="52"/>
      <c r="J282" s="137"/>
      <c r="K282" s="137"/>
      <c r="L282" s="137"/>
      <c r="M282" s="137"/>
      <c r="N282" s="137"/>
      <c r="O282" s="137"/>
    </row>
    <row r="283" spans="1:15" ht="15" customHeight="1" x14ac:dyDescent="0.25">
      <c r="A283" s="131" t="s">
        <v>53</v>
      </c>
      <c r="B283" s="110" t="s">
        <v>106</v>
      </c>
      <c r="C283" s="116"/>
      <c r="D283" s="117"/>
      <c r="E283" s="117"/>
      <c r="F283" s="66"/>
      <c r="G283" s="66">
        <f t="shared" si="22"/>
        <v>0</v>
      </c>
      <c r="H283" s="71" t="str">
        <f t="shared" si="23"/>
        <v/>
      </c>
      <c r="I283" s="51"/>
      <c r="J283" s="137"/>
      <c r="K283" s="137"/>
      <c r="L283" s="137"/>
      <c r="M283" s="137"/>
      <c r="N283" s="137"/>
      <c r="O283" s="137"/>
    </row>
    <row r="284" spans="1:15" ht="15" customHeight="1" x14ac:dyDescent="0.25">
      <c r="A284" s="131" t="s">
        <v>53</v>
      </c>
      <c r="B284" s="149" t="s">
        <v>107</v>
      </c>
      <c r="C284" s="157"/>
      <c r="D284" s="158"/>
      <c r="E284" s="158"/>
      <c r="F284" s="65"/>
      <c r="G284" s="75">
        <f t="shared" si="22"/>
        <v>0</v>
      </c>
      <c r="H284" s="76" t="str">
        <f t="shared" si="23"/>
        <v/>
      </c>
      <c r="I284" s="52"/>
      <c r="J284" s="137"/>
      <c r="K284" s="137"/>
      <c r="L284" s="137"/>
      <c r="M284" s="137"/>
      <c r="N284" s="137"/>
      <c r="O284" s="137"/>
    </row>
    <row r="285" spans="1:15" ht="15" customHeight="1" x14ac:dyDescent="0.25">
      <c r="A285" s="131" t="s">
        <v>53</v>
      </c>
      <c r="B285" s="110" t="s">
        <v>108</v>
      </c>
      <c r="C285" s="116"/>
      <c r="D285" s="117"/>
      <c r="E285" s="117"/>
      <c r="F285" s="66"/>
      <c r="G285" s="66">
        <f t="shared" si="22"/>
        <v>0</v>
      </c>
      <c r="H285" s="71" t="str">
        <f t="shared" si="23"/>
        <v/>
      </c>
      <c r="I285" s="51"/>
      <c r="J285" s="137"/>
      <c r="K285" s="137"/>
      <c r="L285" s="137"/>
      <c r="M285" s="137"/>
      <c r="N285" s="137"/>
      <c r="O285" s="137"/>
    </row>
    <row r="286" spans="1:15" ht="15" customHeight="1" x14ac:dyDescent="0.25">
      <c r="A286" s="131" t="s">
        <v>53</v>
      </c>
      <c r="B286" s="149" t="s">
        <v>109</v>
      </c>
      <c r="C286" s="157"/>
      <c r="D286" s="158"/>
      <c r="E286" s="158"/>
      <c r="F286" s="65"/>
      <c r="G286" s="75">
        <f t="shared" si="22"/>
        <v>0</v>
      </c>
      <c r="H286" s="76" t="str">
        <f t="shared" si="23"/>
        <v/>
      </c>
      <c r="I286" s="52"/>
      <c r="J286" s="137"/>
      <c r="K286" s="137"/>
      <c r="L286" s="137"/>
      <c r="M286" s="137"/>
      <c r="N286" s="137"/>
      <c r="O286" s="137"/>
    </row>
    <row r="287" spans="1:15" ht="15" customHeight="1" x14ac:dyDescent="0.25">
      <c r="A287" s="131" t="s">
        <v>53</v>
      </c>
      <c r="B287" s="110" t="s">
        <v>110</v>
      </c>
      <c r="C287" s="116"/>
      <c r="D287" s="117"/>
      <c r="E287" s="117"/>
      <c r="F287" s="66"/>
      <c r="G287" s="66">
        <f t="shared" si="22"/>
        <v>0</v>
      </c>
      <c r="H287" s="71" t="str">
        <f t="shared" si="23"/>
        <v/>
      </c>
      <c r="I287" s="51"/>
      <c r="J287" s="137"/>
      <c r="K287" s="137"/>
      <c r="L287" s="137"/>
      <c r="M287" s="137"/>
      <c r="N287" s="137"/>
      <c r="O287" s="137"/>
    </row>
    <row r="288" spans="1:15" ht="15" customHeight="1" x14ac:dyDescent="0.25">
      <c r="A288" s="131" t="s">
        <v>53</v>
      </c>
      <c r="B288" s="149" t="s">
        <v>111</v>
      </c>
      <c r="C288" s="157"/>
      <c r="D288" s="158"/>
      <c r="E288" s="158"/>
      <c r="F288" s="65"/>
      <c r="G288" s="75">
        <f t="shared" si="22"/>
        <v>0</v>
      </c>
      <c r="H288" s="76" t="str">
        <f t="shared" si="23"/>
        <v/>
      </c>
      <c r="I288" s="52"/>
      <c r="J288" s="137"/>
      <c r="K288" s="137"/>
      <c r="L288" s="137"/>
      <c r="M288" s="137"/>
      <c r="N288" s="137"/>
      <c r="O288" s="137"/>
    </row>
    <row r="289" spans="1:15" ht="15" customHeight="1" x14ac:dyDescent="0.25">
      <c r="A289" s="131" t="s">
        <v>53</v>
      </c>
      <c r="B289" s="110" t="s">
        <v>112</v>
      </c>
      <c r="C289" s="116">
        <v>3429</v>
      </c>
      <c r="D289" s="117">
        <v>2383</v>
      </c>
      <c r="E289" s="117">
        <v>2122</v>
      </c>
      <c r="F289" s="66">
        <v>1718</v>
      </c>
      <c r="G289" s="66">
        <f t="shared" si="22"/>
        <v>1046</v>
      </c>
      <c r="H289" s="71" t="str">
        <f t="shared" si="23"/>
        <v>43,9%▲</v>
      </c>
      <c r="I289" s="51" t="s">
        <v>155</v>
      </c>
      <c r="J289" s="137"/>
      <c r="K289" s="137"/>
      <c r="L289" s="137"/>
      <c r="M289" s="137"/>
      <c r="N289" s="137"/>
      <c r="O289" s="137"/>
    </row>
    <row r="290" spans="1:15" ht="15" customHeight="1" x14ac:dyDescent="0.25">
      <c r="A290" s="131" t="s">
        <v>53</v>
      </c>
      <c r="B290" s="149" t="s">
        <v>113</v>
      </c>
      <c r="C290" s="157">
        <v>33254</v>
      </c>
      <c r="D290" s="158">
        <v>6758</v>
      </c>
      <c r="E290" s="158">
        <v>4462</v>
      </c>
      <c r="F290" s="65"/>
      <c r="G290" s="75">
        <f t="shared" si="22"/>
        <v>26496</v>
      </c>
      <c r="H290" s="76" t="str">
        <f t="shared" si="23"/>
        <v>392,1%▲</v>
      </c>
      <c r="I290" s="124" t="s">
        <v>167</v>
      </c>
      <c r="J290" s="137"/>
      <c r="K290" s="137"/>
      <c r="L290" s="137"/>
      <c r="M290" s="137"/>
      <c r="N290" s="137"/>
      <c r="O290" s="137"/>
    </row>
    <row r="291" spans="1:15" ht="15" customHeight="1" x14ac:dyDescent="0.25">
      <c r="A291" s="131" t="s">
        <v>53</v>
      </c>
      <c r="B291" s="110" t="s">
        <v>114</v>
      </c>
      <c r="C291" s="116"/>
      <c r="D291" s="117"/>
      <c r="E291" s="117"/>
      <c r="F291" s="66"/>
      <c r="G291" s="66">
        <f t="shared" si="22"/>
        <v>0</v>
      </c>
      <c r="H291" s="71" t="str">
        <f t="shared" si="23"/>
        <v/>
      </c>
      <c r="I291" s="51"/>
      <c r="J291" s="137"/>
      <c r="K291" s="137"/>
      <c r="L291" s="137"/>
      <c r="M291" s="137"/>
      <c r="N291" s="137"/>
      <c r="O291" s="137"/>
    </row>
    <row r="292" spans="1:15" ht="15" customHeight="1" x14ac:dyDescent="0.25">
      <c r="A292" s="131" t="s">
        <v>53</v>
      </c>
      <c r="B292" s="119" t="s">
        <v>115</v>
      </c>
      <c r="C292" s="120"/>
      <c r="D292" s="121"/>
      <c r="E292" s="121"/>
      <c r="F292" s="75"/>
      <c r="G292" s="75">
        <f t="shared" si="22"/>
        <v>0</v>
      </c>
      <c r="H292" s="76" t="str">
        <f t="shared" si="23"/>
        <v/>
      </c>
      <c r="I292" s="82"/>
      <c r="J292" s="137"/>
      <c r="K292" s="137"/>
      <c r="L292" s="137"/>
      <c r="M292" s="137"/>
      <c r="N292" s="137"/>
      <c r="O292" s="137"/>
    </row>
    <row r="293" spans="1:15" ht="15" customHeight="1" x14ac:dyDescent="0.25">
      <c r="A293" s="131" t="s">
        <v>53</v>
      </c>
      <c r="B293" s="110" t="s">
        <v>116</v>
      </c>
      <c r="C293" s="116"/>
      <c r="D293" s="117"/>
      <c r="E293" s="117"/>
      <c r="F293" s="66"/>
      <c r="G293" s="66">
        <f t="shared" ref="G293:G294" si="24">IF(ISERROR(C293- D293)=TRUE,"",C293 - D293)</f>
        <v>0</v>
      </c>
      <c r="H293" s="71" t="str">
        <f t="shared" ref="H293:H294" si="25">IF(ISERROR((((C293- D293)/D293)*100)=TRUE),"",IF((((C293- D293)/D293)*100)&lt;-7,FIXED(((C293- D293)/D293)*100, 1,TRUE) &amp;"%" &amp; "▼",IF((((C293- D293)/D293)*100)&gt;7,FIXED(((C293- D293)/D293)*100, 1,TRUE) &amp;"%" &amp;"▲",FIXED(((C293- D293)/D293)*100, 1,TRUE)&amp;"%")))</f>
        <v/>
      </c>
      <c r="I293" s="51"/>
      <c r="J293" s="137"/>
      <c r="K293" s="137"/>
      <c r="L293" s="137"/>
      <c r="M293" s="137"/>
      <c r="N293" s="137"/>
      <c r="O293" s="137"/>
    </row>
    <row r="294" spans="1:15" ht="15" customHeight="1" x14ac:dyDescent="0.25">
      <c r="A294" s="131" t="s">
        <v>53</v>
      </c>
      <c r="B294" s="119" t="s">
        <v>170</v>
      </c>
      <c r="C294" s="120"/>
      <c r="D294" s="121">
        <v>6063</v>
      </c>
      <c r="E294" s="121">
        <v>5488.2430000000022</v>
      </c>
      <c r="F294" s="75">
        <v>2831</v>
      </c>
      <c r="G294" s="75">
        <f t="shared" si="24"/>
        <v>-6063</v>
      </c>
      <c r="H294" s="76" t="str">
        <f t="shared" si="25"/>
        <v>-100,0%▼</v>
      </c>
      <c r="I294" s="82"/>
      <c r="J294" s="137"/>
      <c r="K294" s="137"/>
      <c r="L294" s="137"/>
      <c r="M294" s="137"/>
      <c r="N294" s="137"/>
      <c r="O294" s="137"/>
    </row>
    <row r="295" spans="1:15" ht="15" customHeight="1" x14ac:dyDescent="0.25">
      <c r="A295" s="111" t="s">
        <v>53</v>
      </c>
      <c r="B295" s="122" t="s">
        <v>8</v>
      </c>
      <c r="C295" s="123">
        <f>SUMIFS((C7:C294),(A7:A294),A295)</f>
        <v>90001</v>
      </c>
      <c r="D295" s="123">
        <f>SUMIFS(($D$7:$D$294),(A7:A294),A294)</f>
        <v>64163</v>
      </c>
      <c r="E295" s="123">
        <f>SUMIFS(($E$7:$E$294),(A7:A294),A294)</f>
        <v>63451.550368734905</v>
      </c>
      <c r="F295" s="123">
        <f>SUMIFS(($F$7:$F$294),(A7:A294),A294)</f>
        <v>53952.226938869244</v>
      </c>
      <c r="G295" s="84">
        <f t="shared" si="22"/>
        <v>25838</v>
      </c>
      <c r="H295" s="85" t="str">
        <f t="shared" si="23"/>
        <v>40,3%▲</v>
      </c>
      <c r="I295" s="86"/>
      <c r="J295" s="137"/>
      <c r="K295" s="137"/>
      <c r="L295" s="137"/>
      <c r="M295" s="137"/>
      <c r="N295" s="137"/>
      <c r="O295" s="137"/>
    </row>
    <row r="296" spans="1:15" ht="15" customHeight="1" x14ac:dyDescent="0.25">
      <c r="A296" s="53" t="s">
        <v>54</v>
      </c>
      <c r="B296" s="149"/>
      <c r="C296" s="158"/>
      <c r="D296" s="158"/>
      <c r="E296" s="158"/>
      <c r="F296" s="65"/>
      <c r="G296" s="75">
        <f t="shared" si="22"/>
        <v>0</v>
      </c>
      <c r="H296" s="76" t="str">
        <f t="shared" si="23"/>
        <v/>
      </c>
      <c r="I296" s="74"/>
    </row>
    <row r="297" spans="1:15" ht="15" customHeight="1" x14ac:dyDescent="0.25">
      <c r="A297" s="131" t="s">
        <v>54</v>
      </c>
      <c r="B297" s="110" t="s">
        <v>56</v>
      </c>
      <c r="C297" s="116"/>
      <c r="D297" s="117"/>
      <c r="E297" s="117"/>
      <c r="F297" s="66"/>
      <c r="G297" s="66">
        <f t="shared" si="22"/>
        <v>0</v>
      </c>
      <c r="H297" s="71" t="str">
        <f t="shared" si="23"/>
        <v/>
      </c>
      <c r="I297" s="51"/>
      <c r="J297" s="137"/>
      <c r="K297" s="137"/>
      <c r="L297" s="137"/>
      <c r="M297" s="137"/>
      <c r="N297" s="137"/>
      <c r="O297" s="137"/>
    </row>
    <row r="298" spans="1:15" ht="15" customHeight="1" x14ac:dyDescent="0.25">
      <c r="A298" s="131" t="s">
        <v>54</v>
      </c>
      <c r="B298" s="119" t="s">
        <v>61</v>
      </c>
      <c r="C298" s="120"/>
      <c r="D298" s="121"/>
      <c r="E298" s="121"/>
      <c r="F298" s="75"/>
      <c r="G298" s="75">
        <f t="shared" si="22"/>
        <v>0</v>
      </c>
      <c r="H298" s="76" t="str">
        <f t="shared" si="23"/>
        <v/>
      </c>
      <c r="I298" s="82"/>
      <c r="J298" s="137"/>
      <c r="K298" s="137"/>
      <c r="L298" s="137"/>
      <c r="M298" s="137"/>
      <c r="N298" s="137"/>
      <c r="O298" s="137"/>
    </row>
    <row r="299" spans="1:15" ht="15" customHeight="1" x14ac:dyDescent="0.25">
      <c r="A299" s="131" t="s">
        <v>54</v>
      </c>
      <c r="B299" s="110" t="s">
        <v>62</v>
      </c>
      <c r="C299" s="116"/>
      <c r="D299" s="117"/>
      <c r="E299" s="117"/>
      <c r="F299" s="66"/>
      <c r="G299" s="66">
        <f t="shared" si="22"/>
        <v>0</v>
      </c>
      <c r="H299" s="71" t="str">
        <f t="shared" si="23"/>
        <v/>
      </c>
      <c r="I299" s="51"/>
      <c r="J299" s="137"/>
      <c r="K299" s="137"/>
      <c r="L299" s="137"/>
      <c r="M299" s="137"/>
      <c r="N299" s="137"/>
      <c r="O299" s="137"/>
    </row>
    <row r="300" spans="1:15" ht="15" customHeight="1" x14ac:dyDescent="0.25">
      <c r="A300" s="131" t="s">
        <v>54</v>
      </c>
      <c r="B300" s="149" t="s">
        <v>63</v>
      </c>
      <c r="C300" s="157"/>
      <c r="D300" s="158"/>
      <c r="E300" s="158"/>
      <c r="F300" s="65"/>
      <c r="G300" s="75">
        <f t="shared" si="22"/>
        <v>0</v>
      </c>
      <c r="H300" s="76" t="str">
        <f t="shared" si="23"/>
        <v/>
      </c>
      <c r="I300" s="52"/>
      <c r="J300" s="137"/>
      <c r="K300" s="137"/>
      <c r="L300" s="137"/>
      <c r="M300" s="137"/>
      <c r="N300" s="137"/>
      <c r="O300" s="137"/>
    </row>
    <row r="301" spans="1:15" ht="15" customHeight="1" x14ac:dyDescent="0.25">
      <c r="A301" s="131" t="s">
        <v>54</v>
      </c>
      <c r="B301" s="110" t="s">
        <v>64</v>
      </c>
      <c r="C301" s="116"/>
      <c r="D301" s="117"/>
      <c r="E301" s="117"/>
      <c r="F301" s="66"/>
      <c r="G301" s="66">
        <f t="shared" si="22"/>
        <v>0</v>
      </c>
      <c r="H301" s="71" t="str">
        <f t="shared" si="23"/>
        <v/>
      </c>
      <c r="I301" s="51"/>
      <c r="J301" s="137"/>
      <c r="K301" s="137"/>
      <c r="L301" s="137"/>
      <c r="M301" s="137"/>
      <c r="N301" s="137"/>
      <c r="O301" s="137"/>
    </row>
    <row r="302" spans="1:15" ht="15" customHeight="1" x14ac:dyDescent="0.25">
      <c r="A302" s="131" t="s">
        <v>54</v>
      </c>
      <c r="B302" s="149" t="s">
        <v>65</v>
      </c>
      <c r="C302" s="157"/>
      <c r="D302" s="158"/>
      <c r="E302" s="158"/>
      <c r="F302" s="65"/>
      <c r="G302" s="75">
        <f t="shared" si="22"/>
        <v>0</v>
      </c>
      <c r="H302" s="76" t="str">
        <f t="shared" si="23"/>
        <v/>
      </c>
      <c r="I302" s="52"/>
      <c r="J302" s="137"/>
      <c r="K302" s="137"/>
      <c r="L302" s="137"/>
      <c r="M302" s="137"/>
      <c r="N302" s="137"/>
      <c r="O302" s="137"/>
    </row>
    <row r="303" spans="1:15" ht="15" customHeight="1" x14ac:dyDescent="0.25">
      <c r="A303" s="131" t="s">
        <v>54</v>
      </c>
      <c r="B303" s="110" t="s">
        <v>66</v>
      </c>
      <c r="C303" s="116"/>
      <c r="D303" s="117"/>
      <c r="E303" s="117"/>
      <c r="F303" s="66"/>
      <c r="G303" s="66">
        <f t="shared" si="22"/>
        <v>0</v>
      </c>
      <c r="H303" s="71" t="str">
        <f t="shared" si="23"/>
        <v/>
      </c>
      <c r="I303" s="51"/>
      <c r="J303" s="137"/>
      <c r="K303" s="137"/>
      <c r="L303" s="137"/>
      <c r="M303" s="137"/>
      <c r="N303" s="137"/>
      <c r="O303" s="137"/>
    </row>
    <row r="304" spans="1:15" ht="15" customHeight="1" x14ac:dyDescent="0.25">
      <c r="A304" s="131" t="s">
        <v>54</v>
      </c>
      <c r="B304" s="149" t="s">
        <v>97</v>
      </c>
      <c r="C304" s="157"/>
      <c r="D304" s="158"/>
      <c r="E304" s="158"/>
      <c r="F304" s="65"/>
      <c r="G304" s="75">
        <f t="shared" si="22"/>
        <v>0</v>
      </c>
      <c r="H304" s="76" t="str">
        <f t="shared" si="23"/>
        <v/>
      </c>
      <c r="I304" s="52"/>
      <c r="J304" s="137"/>
      <c r="K304" s="137"/>
      <c r="L304" s="137"/>
      <c r="M304" s="137"/>
      <c r="N304" s="137"/>
      <c r="O304" s="137"/>
    </row>
    <row r="305" spans="1:15" ht="15" customHeight="1" x14ac:dyDescent="0.25">
      <c r="A305" s="131" t="s">
        <v>54</v>
      </c>
      <c r="B305" s="110" t="s">
        <v>67</v>
      </c>
      <c r="C305" s="116"/>
      <c r="D305" s="117"/>
      <c r="E305" s="117"/>
      <c r="F305" s="66"/>
      <c r="G305" s="66">
        <f t="shared" si="22"/>
        <v>0</v>
      </c>
      <c r="H305" s="71" t="str">
        <f t="shared" si="23"/>
        <v/>
      </c>
      <c r="I305" s="51"/>
      <c r="J305" s="137"/>
      <c r="K305" s="137"/>
      <c r="L305" s="137"/>
      <c r="M305" s="137"/>
      <c r="N305" s="137"/>
      <c r="O305" s="137"/>
    </row>
    <row r="306" spans="1:15" ht="15" customHeight="1" x14ac:dyDescent="0.25">
      <c r="A306" s="131" t="s">
        <v>54</v>
      </c>
      <c r="B306" s="119" t="s">
        <v>68</v>
      </c>
      <c r="C306" s="120"/>
      <c r="D306" s="121"/>
      <c r="E306" s="121"/>
      <c r="F306" s="75"/>
      <c r="G306" s="75">
        <f t="shared" si="22"/>
        <v>0</v>
      </c>
      <c r="H306" s="76" t="str">
        <f t="shared" si="23"/>
        <v/>
      </c>
      <c r="I306" s="82"/>
      <c r="J306" s="137"/>
      <c r="K306" s="137"/>
      <c r="L306" s="137"/>
      <c r="M306" s="137"/>
      <c r="N306" s="137"/>
      <c r="O306" s="137"/>
    </row>
    <row r="307" spans="1:15" ht="15" customHeight="1" x14ac:dyDescent="0.25">
      <c r="A307" s="131" t="s">
        <v>54</v>
      </c>
      <c r="B307" s="143" t="s">
        <v>69</v>
      </c>
      <c r="C307" s="154"/>
      <c r="D307" s="155"/>
      <c r="E307" s="155"/>
      <c r="F307" s="64"/>
      <c r="G307" s="66">
        <f t="shared" si="22"/>
        <v>0</v>
      </c>
      <c r="H307" s="71" t="str">
        <f t="shared" si="23"/>
        <v/>
      </c>
      <c r="I307" s="83"/>
      <c r="J307" s="137"/>
      <c r="K307" s="137"/>
      <c r="L307" s="137"/>
      <c r="M307" s="137"/>
      <c r="N307" s="137"/>
      <c r="O307" s="137"/>
    </row>
    <row r="308" spans="1:15" ht="15" customHeight="1" x14ac:dyDescent="0.25">
      <c r="A308" s="131" t="s">
        <v>54</v>
      </c>
      <c r="B308" s="119" t="s">
        <v>70</v>
      </c>
      <c r="C308" s="120"/>
      <c r="D308" s="121"/>
      <c r="E308" s="121"/>
      <c r="F308" s="75"/>
      <c r="G308" s="75">
        <f t="shared" si="22"/>
        <v>0</v>
      </c>
      <c r="H308" s="76" t="str">
        <f t="shared" si="23"/>
        <v/>
      </c>
      <c r="I308" s="82"/>
      <c r="J308" s="137"/>
      <c r="K308" s="137"/>
      <c r="L308" s="137"/>
      <c r="M308" s="137"/>
      <c r="N308" s="137"/>
      <c r="O308" s="137"/>
    </row>
    <row r="309" spans="1:15" ht="15" customHeight="1" x14ac:dyDescent="0.25">
      <c r="A309" s="131" t="s">
        <v>54</v>
      </c>
      <c r="B309" s="143" t="s">
        <v>71</v>
      </c>
      <c r="C309" s="154"/>
      <c r="D309" s="155"/>
      <c r="E309" s="155"/>
      <c r="F309" s="64"/>
      <c r="G309" s="66">
        <f t="shared" si="22"/>
        <v>0</v>
      </c>
      <c r="H309" s="71" t="str">
        <f t="shared" si="23"/>
        <v/>
      </c>
      <c r="I309" s="83"/>
      <c r="J309" s="137"/>
      <c r="K309" s="137"/>
      <c r="L309" s="137"/>
      <c r="M309" s="137"/>
      <c r="N309" s="137"/>
      <c r="O309" s="137"/>
    </row>
    <row r="310" spans="1:15" ht="15" customHeight="1" x14ac:dyDescent="0.25">
      <c r="A310" s="131" t="s">
        <v>54</v>
      </c>
      <c r="B310" s="119" t="s">
        <v>72</v>
      </c>
      <c r="C310" s="120"/>
      <c r="D310" s="121"/>
      <c r="E310" s="121"/>
      <c r="F310" s="75"/>
      <c r="G310" s="75">
        <f t="shared" si="22"/>
        <v>0</v>
      </c>
      <c r="H310" s="76" t="str">
        <f t="shared" si="23"/>
        <v/>
      </c>
      <c r="I310" s="82"/>
      <c r="J310" s="137"/>
      <c r="K310" s="137"/>
      <c r="L310" s="137"/>
      <c r="M310" s="137"/>
      <c r="N310" s="137"/>
      <c r="O310" s="137"/>
    </row>
    <row r="311" spans="1:15" ht="15" customHeight="1" x14ac:dyDescent="0.25">
      <c r="A311" s="131" t="s">
        <v>54</v>
      </c>
      <c r="B311" s="143" t="s">
        <v>73</v>
      </c>
      <c r="C311" s="154"/>
      <c r="D311" s="155"/>
      <c r="E311" s="155"/>
      <c r="F311" s="64"/>
      <c r="G311" s="66">
        <f t="shared" si="22"/>
        <v>0</v>
      </c>
      <c r="H311" s="71" t="str">
        <f t="shared" si="23"/>
        <v/>
      </c>
      <c r="I311" s="83"/>
      <c r="J311" s="137"/>
      <c r="K311" s="137"/>
      <c r="L311" s="137"/>
      <c r="M311" s="137"/>
      <c r="N311" s="137"/>
      <c r="O311" s="137"/>
    </row>
    <row r="312" spans="1:15" ht="15" customHeight="1" x14ac:dyDescent="0.25">
      <c r="A312" s="131" t="s">
        <v>54</v>
      </c>
      <c r="B312" s="119" t="s">
        <v>74</v>
      </c>
      <c r="C312" s="120"/>
      <c r="D312" s="121"/>
      <c r="E312" s="121"/>
      <c r="F312" s="75"/>
      <c r="G312" s="75">
        <f t="shared" si="22"/>
        <v>0</v>
      </c>
      <c r="H312" s="76" t="str">
        <f t="shared" si="23"/>
        <v/>
      </c>
      <c r="I312" s="82"/>
      <c r="J312" s="137"/>
      <c r="K312" s="137"/>
      <c r="L312" s="137"/>
      <c r="M312" s="137"/>
      <c r="N312" s="137"/>
      <c r="O312" s="137"/>
    </row>
    <row r="313" spans="1:15" ht="15" customHeight="1" x14ac:dyDescent="0.25">
      <c r="A313" s="131" t="s">
        <v>54</v>
      </c>
      <c r="B313" s="110" t="s">
        <v>75</v>
      </c>
      <c r="C313" s="116"/>
      <c r="D313" s="117"/>
      <c r="E313" s="117"/>
      <c r="F313" s="66"/>
      <c r="G313" s="66">
        <f t="shared" si="22"/>
        <v>0</v>
      </c>
      <c r="H313" s="71" t="str">
        <f t="shared" si="23"/>
        <v/>
      </c>
      <c r="I313" s="51"/>
      <c r="J313" s="137"/>
      <c r="K313" s="137"/>
      <c r="L313" s="137"/>
      <c r="M313" s="137"/>
      <c r="N313" s="137"/>
      <c r="O313" s="137"/>
    </row>
    <row r="314" spans="1:15" ht="15" customHeight="1" x14ac:dyDescent="0.25">
      <c r="A314" s="131" t="s">
        <v>54</v>
      </c>
      <c r="B314" s="149" t="s">
        <v>76</v>
      </c>
      <c r="C314" s="157"/>
      <c r="D314" s="158"/>
      <c r="E314" s="158"/>
      <c r="F314" s="65"/>
      <c r="G314" s="75">
        <f t="shared" si="22"/>
        <v>0</v>
      </c>
      <c r="H314" s="76" t="str">
        <f t="shared" si="23"/>
        <v/>
      </c>
      <c r="I314" s="52"/>
      <c r="J314" s="137"/>
      <c r="K314" s="137"/>
      <c r="L314" s="137"/>
      <c r="M314" s="137"/>
      <c r="N314" s="137"/>
      <c r="O314" s="137"/>
    </row>
    <row r="315" spans="1:15" ht="15" customHeight="1" x14ac:dyDescent="0.25">
      <c r="A315" s="131" t="s">
        <v>54</v>
      </c>
      <c r="B315" s="110" t="s">
        <v>77</v>
      </c>
      <c r="C315" s="116"/>
      <c r="D315" s="117"/>
      <c r="E315" s="117"/>
      <c r="F315" s="66"/>
      <c r="G315" s="66">
        <f t="shared" si="22"/>
        <v>0</v>
      </c>
      <c r="H315" s="71" t="str">
        <f t="shared" si="23"/>
        <v/>
      </c>
      <c r="I315" s="51"/>
      <c r="J315" s="137"/>
      <c r="K315" s="137"/>
      <c r="L315" s="137"/>
      <c r="M315" s="137"/>
      <c r="N315" s="137"/>
      <c r="O315" s="137"/>
    </row>
    <row r="316" spans="1:15" ht="15" customHeight="1" x14ac:dyDescent="0.25">
      <c r="A316" s="131" t="s">
        <v>54</v>
      </c>
      <c r="B316" s="149" t="s">
        <v>78</v>
      </c>
      <c r="C316" s="157"/>
      <c r="D316" s="158"/>
      <c r="E316" s="158"/>
      <c r="F316" s="65"/>
      <c r="G316" s="75">
        <f t="shared" si="22"/>
        <v>0</v>
      </c>
      <c r="H316" s="76" t="str">
        <f t="shared" si="23"/>
        <v/>
      </c>
      <c r="I316" s="52"/>
      <c r="J316" s="137"/>
      <c r="K316" s="137"/>
      <c r="L316" s="137"/>
      <c r="M316" s="137"/>
      <c r="N316" s="137"/>
      <c r="O316" s="137"/>
    </row>
    <row r="317" spans="1:15" ht="15" customHeight="1" x14ac:dyDescent="0.25">
      <c r="A317" s="131" t="s">
        <v>54</v>
      </c>
      <c r="B317" s="110" t="s">
        <v>79</v>
      </c>
      <c r="C317" s="116"/>
      <c r="D317" s="117"/>
      <c r="E317" s="117"/>
      <c r="F317" s="66"/>
      <c r="G317" s="66">
        <f t="shared" si="22"/>
        <v>0</v>
      </c>
      <c r="H317" s="71" t="str">
        <f t="shared" si="23"/>
        <v/>
      </c>
      <c r="I317" s="51"/>
      <c r="J317" s="137"/>
      <c r="K317" s="137"/>
      <c r="L317" s="137"/>
      <c r="M317" s="137"/>
      <c r="N317" s="137"/>
      <c r="O317" s="137"/>
    </row>
    <row r="318" spans="1:15" ht="15" customHeight="1" x14ac:dyDescent="0.25">
      <c r="A318" s="131" t="s">
        <v>54</v>
      </c>
      <c r="B318" s="149" t="s">
        <v>80</v>
      </c>
      <c r="C318" s="157"/>
      <c r="D318" s="158"/>
      <c r="E318" s="158"/>
      <c r="F318" s="65"/>
      <c r="G318" s="75">
        <f t="shared" si="22"/>
        <v>0</v>
      </c>
      <c r="H318" s="76" t="str">
        <f t="shared" si="23"/>
        <v/>
      </c>
      <c r="I318" s="52"/>
      <c r="J318" s="137"/>
      <c r="K318" s="137"/>
      <c r="L318" s="137"/>
      <c r="M318" s="137"/>
      <c r="N318" s="137"/>
      <c r="O318" s="137"/>
    </row>
    <row r="319" spans="1:15" ht="15" customHeight="1" x14ac:dyDescent="0.25">
      <c r="A319" s="131" t="s">
        <v>54</v>
      </c>
      <c r="B319" s="110" t="s">
        <v>81</v>
      </c>
      <c r="C319" s="116"/>
      <c r="D319" s="117">
        <v>1954</v>
      </c>
      <c r="E319" s="117"/>
      <c r="F319" s="66"/>
      <c r="G319" s="66">
        <f t="shared" ref="G319:G439" si="26">IF(ISERROR(C319- D319)=TRUE,"",C319 - D319)</f>
        <v>-1954</v>
      </c>
      <c r="H319" s="71" t="str">
        <f t="shared" ref="H319:H439" si="27">IF(ISERROR((((C319- D319)/D319)*100)=TRUE),"",IF((((C319- D319)/D319)*100)&lt;-7,FIXED(((C319- D319)/D319)*100, 1,TRUE) &amp;"%" &amp; "▼",IF((((C319- D319)/D319)*100)&gt;7,FIXED(((C319- D319)/D319)*100, 1,TRUE) &amp;"%" &amp;"▲",FIXED(((C319- D319)/D319)*100, 1,TRUE)&amp;"%")))</f>
        <v>-100,0%▼</v>
      </c>
      <c r="I319" s="51" t="s">
        <v>156</v>
      </c>
      <c r="J319" s="137"/>
      <c r="K319" s="137"/>
      <c r="L319" s="137"/>
      <c r="M319" s="137"/>
      <c r="N319" s="137"/>
      <c r="O319" s="137"/>
    </row>
    <row r="320" spans="1:15" ht="15" customHeight="1" x14ac:dyDescent="0.25">
      <c r="A320" s="131" t="s">
        <v>54</v>
      </c>
      <c r="B320" s="149" t="s">
        <v>82</v>
      </c>
      <c r="C320" s="157"/>
      <c r="D320" s="158"/>
      <c r="E320" s="158"/>
      <c r="F320" s="65"/>
      <c r="G320" s="75">
        <f t="shared" si="26"/>
        <v>0</v>
      </c>
      <c r="H320" s="76" t="str">
        <f t="shared" si="27"/>
        <v/>
      </c>
      <c r="I320" s="52"/>
      <c r="J320" s="137"/>
      <c r="K320" s="137"/>
      <c r="L320" s="137"/>
      <c r="M320" s="137"/>
      <c r="N320" s="137"/>
      <c r="O320" s="137"/>
    </row>
    <row r="321" spans="1:15" ht="15" customHeight="1" x14ac:dyDescent="0.25">
      <c r="A321" s="131" t="s">
        <v>54</v>
      </c>
      <c r="B321" s="110" t="s">
        <v>83</v>
      </c>
      <c r="C321" s="116"/>
      <c r="D321" s="117"/>
      <c r="E321" s="117"/>
      <c r="F321" s="66"/>
      <c r="G321" s="66">
        <f t="shared" si="26"/>
        <v>0</v>
      </c>
      <c r="H321" s="71" t="str">
        <f t="shared" si="27"/>
        <v/>
      </c>
      <c r="I321" s="51"/>
      <c r="J321" s="137"/>
      <c r="K321" s="137"/>
      <c r="L321" s="137"/>
      <c r="M321" s="137"/>
      <c r="N321" s="137"/>
      <c r="O321" s="137"/>
    </row>
    <row r="322" spans="1:15" ht="15" customHeight="1" x14ac:dyDescent="0.25">
      <c r="A322" s="131" t="s">
        <v>54</v>
      </c>
      <c r="B322" s="149" t="s">
        <v>84</v>
      </c>
      <c r="C322" s="157"/>
      <c r="D322" s="158"/>
      <c r="E322" s="158"/>
      <c r="F322" s="65"/>
      <c r="G322" s="75">
        <f t="shared" si="26"/>
        <v>0</v>
      </c>
      <c r="H322" s="76" t="str">
        <f t="shared" si="27"/>
        <v/>
      </c>
      <c r="I322" s="52"/>
      <c r="J322" s="137"/>
      <c r="K322" s="137"/>
      <c r="L322" s="137"/>
      <c r="M322" s="137"/>
      <c r="N322" s="137"/>
      <c r="O322" s="137"/>
    </row>
    <row r="323" spans="1:15" ht="15" customHeight="1" x14ac:dyDescent="0.25">
      <c r="A323" s="131" t="s">
        <v>54</v>
      </c>
      <c r="B323" s="110" t="s">
        <v>85</v>
      </c>
      <c r="C323" s="116"/>
      <c r="D323" s="117"/>
      <c r="E323" s="117"/>
      <c r="F323" s="66"/>
      <c r="G323" s="66">
        <f t="shared" si="26"/>
        <v>0</v>
      </c>
      <c r="H323" s="71" t="str">
        <f t="shared" si="27"/>
        <v/>
      </c>
      <c r="I323" s="51"/>
      <c r="J323" s="137"/>
      <c r="K323" s="137"/>
      <c r="L323" s="137"/>
      <c r="M323" s="137"/>
      <c r="N323" s="137"/>
      <c r="O323" s="137"/>
    </row>
    <row r="324" spans="1:15" ht="15" customHeight="1" x14ac:dyDescent="0.25">
      <c r="A324" s="131" t="s">
        <v>54</v>
      </c>
      <c r="B324" s="149" t="s">
        <v>98</v>
      </c>
      <c r="C324" s="157"/>
      <c r="D324" s="158"/>
      <c r="E324" s="158"/>
      <c r="F324" s="65"/>
      <c r="G324" s="75">
        <f t="shared" si="26"/>
        <v>0</v>
      </c>
      <c r="H324" s="76" t="str">
        <f t="shared" si="27"/>
        <v/>
      </c>
      <c r="I324" s="52"/>
      <c r="J324" s="137"/>
      <c r="K324" s="137"/>
      <c r="L324" s="137"/>
      <c r="M324" s="137"/>
      <c r="N324" s="137"/>
      <c r="O324" s="137"/>
    </row>
    <row r="325" spans="1:15" ht="15" customHeight="1" x14ac:dyDescent="0.25">
      <c r="A325" s="131" t="s">
        <v>54</v>
      </c>
      <c r="B325" s="110" t="s">
        <v>86</v>
      </c>
      <c r="C325" s="116"/>
      <c r="D325" s="117"/>
      <c r="E325" s="117"/>
      <c r="F325" s="66"/>
      <c r="G325" s="66">
        <f t="shared" si="26"/>
        <v>0</v>
      </c>
      <c r="H325" s="71" t="str">
        <f t="shared" si="27"/>
        <v/>
      </c>
      <c r="I325" s="51"/>
      <c r="J325" s="137"/>
      <c r="K325" s="137"/>
      <c r="L325" s="137"/>
      <c r="M325" s="137"/>
      <c r="N325" s="137"/>
      <c r="O325" s="137"/>
    </row>
    <row r="326" spans="1:15" ht="15" customHeight="1" x14ac:dyDescent="0.25">
      <c r="A326" s="131" t="s">
        <v>54</v>
      </c>
      <c r="B326" s="149" t="s">
        <v>87</v>
      </c>
      <c r="C326" s="157"/>
      <c r="D326" s="158"/>
      <c r="E326" s="158"/>
      <c r="F326" s="65"/>
      <c r="G326" s="75">
        <f t="shared" si="26"/>
        <v>0</v>
      </c>
      <c r="H326" s="76" t="str">
        <f t="shared" si="27"/>
        <v/>
      </c>
      <c r="I326" s="52"/>
      <c r="J326" s="137"/>
      <c r="K326" s="137"/>
      <c r="L326" s="137"/>
      <c r="M326" s="137"/>
      <c r="N326" s="137"/>
      <c r="O326" s="137"/>
    </row>
    <row r="327" spans="1:15" ht="15" customHeight="1" x14ac:dyDescent="0.25">
      <c r="A327" s="131" t="s">
        <v>54</v>
      </c>
      <c r="B327" s="110" t="s">
        <v>88</v>
      </c>
      <c r="C327" s="116"/>
      <c r="D327" s="117"/>
      <c r="E327" s="117"/>
      <c r="F327" s="66"/>
      <c r="G327" s="66">
        <f t="shared" si="26"/>
        <v>0</v>
      </c>
      <c r="H327" s="71" t="str">
        <f t="shared" si="27"/>
        <v/>
      </c>
      <c r="I327" s="51"/>
      <c r="J327" s="137"/>
      <c r="K327" s="137"/>
      <c r="L327" s="137"/>
      <c r="M327" s="137"/>
      <c r="N327" s="137"/>
      <c r="O327" s="137"/>
    </row>
    <row r="328" spans="1:15" ht="15" customHeight="1" x14ac:dyDescent="0.25">
      <c r="A328" s="131" t="s">
        <v>54</v>
      </c>
      <c r="B328" s="149" t="s">
        <v>89</v>
      </c>
      <c r="C328" s="157"/>
      <c r="D328" s="158"/>
      <c r="E328" s="158"/>
      <c r="F328" s="65"/>
      <c r="G328" s="75">
        <f t="shared" si="26"/>
        <v>0</v>
      </c>
      <c r="H328" s="76" t="str">
        <f t="shared" si="27"/>
        <v/>
      </c>
      <c r="I328" s="52"/>
      <c r="J328" s="137"/>
      <c r="K328" s="137"/>
      <c r="L328" s="137"/>
      <c r="M328" s="137"/>
      <c r="N328" s="137"/>
      <c r="O328" s="137"/>
    </row>
    <row r="329" spans="1:15" ht="15" customHeight="1" x14ac:dyDescent="0.25">
      <c r="A329" s="131" t="s">
        <v>54</v>
      </c>
      <c r="B329" s="110" t="s">
        <v>90</v>
      </c>
      <c r="C329" s="116"/>
      <c r="D329" s="117"/>
      <c r="E329" s="117"/>
      <c r="F329" s="66"/>
      <c r="G329" s="66">
        <f t="shared" si="26"/>
        <v>0</v>
      </c>
      <c r="H329" s="71" t="str">
        <f t="shared" si="27"/>
        <v/>
      </c>
      <c r="I329" s="51"/>
      <c r="J329" s="137"/>
      <c r="K329" s="137"/>
      <c r="L329" s="137"/>
      <c r="M329" s="137"/>
      <c r="N329" s="137"/>
      <c r="O329" s="137"/>
    </row>
    <row r="330" spans="1:15" ht="15" customHeight="1" x14ac:dyDescent="0.25">
      <c r="A330" s="131" t="s">
        <v>54</v>
      </c>
      <c r="B330" s="149" t="s">
        <v>91</v>
      </c>
      <c r="C330" s="157"/>
      <c r="D330" s="158"/>
      <c r="E330" s="158"/>
      <c r="F330" s="65"/>
      <c r="G330" s="75">
        <f t="shared" si="26"/>
        <v>0</v>
      </c>
      <c r="H330" s="76" t="str">
        <f t="shared" si="27"/>
        <v/>
      </c>
      <c r="I330" s="52"/>
      <c r="J330" s="137"/>
      <c r="K330" s="137"/>
      <c r="L330" s="137"/>
      <c r="M330" s="137"/>
      <c r="N330" s="137"/>
      <c r="O330" s="137"/>
    </row>
    <row r="331" spans="1:15" ht="15" customHeight="1" x14ac:dyDescent="0.25">
      <c r="A331" s="131" t="s">
        <v>54</v>
      </c>
      <c r="B331" s="110" t="s">
        <v>92</v>
      </c>
      <c r="C331" s="116"/>
      <c r="D331" s="117"/>
      <c r="E331" s="117"/>
      <c r="F331" s="66"/>
      <c r="G331" s="66">
        <f t="shared" si="26"/>
        <v>0</v>
      </c>
      <c r="H331" s="71" t="str">
        <f t="shared" si="27"/>
        <v/>
      </c>
      <c r="I331" s="51"/>
      <c r="J331" s="137"/>
      <c r="K331" s="137"/>
      <c r="L331" s="137"/>
      <c r="M331" s="137"/>
      <c r="N331" s="137"/>
      <c r="O331" s="137"/>
    </row>
    <row r="332" spans="1:15" ht="15" customHeight="1" x14ac:dyDescent="0.25">
      <c r="A332" s="131" t="s">
        <v>54</v>
      </c>
      <c r="B332" s="149" t="s">
        <v>93</v>
      </c>
      <c r="C332" s="157"/>
      <c r="D332" s="158"/>
      <c r="E332" s="158"/>
      <c r="F332" s="65"/>
      <c r="G332" s="75">
        <f t="shared" si="26"/>
        <v>0</v>
      </c>
      <c r="H332" s="76" t="str">
        <f t="shared" si="27"/>
        <v/>
      </c>
      <c r="I332" s="52"/>
      <c r="J332" s="137"/>
      <c r="K332" s="137"/>
      <c r="L332" s="137"/>
      <c r="M332" s="137"/>
      <c r="N332" s="137"/>
      <c r="O332" s="137"/>
    </row>
    <row r="333" spans="1:15" ht="15" customHeight="1" x14ac:dyDescent="0.25">
      <c r="A333" s="131" t="s">
        <v>54</v>
      </c>
      <c r="B333" s="110" t="s">
        <v>99</v>
      </c>
      <c r="C333" s="116"/>
      <c r="D333" s="117"/>
      <c r="E333" s="117"/>
      <c r="F333" s="66"/>
      <c r="G333" s="66">
        <f t="shared" si="26"/>
        <v>0</v>
      </c>
      <c r="H333" s="71" t="str">
        <f t="shared" si="27"/>
        <v/>
      </c>
      <c r="I333" s="51"/>
      <c r="J333" s="137"/>
      <c r="K333" s="137"/>
      <c r="L333" s="137"/>
      <c r="M333" s="137"/>
      <c r="N333" s="137"/>
      <c r="O333" s="137"/>
    </row>
    <row r="334" spans="1:15" ht="15" customHeight="1" x14ac:dyDescent="0.25">
      <c r="A334" s="131" t="s">
        <v>54</v>
      </c>
      <c r="B334" s="149" t="s">
        <v>94</v>
      </c>
      <c r="C334" s="157"/>
      <c r="D334" s="158"/>
      <c r="E334" s="158"/>
      <c r="F334" s="65"/>
      <c r="G334" s="75">
        <f t="shared" si="26"/>
        <v>0</v>
      </c>
      <c r="H334" s="76" t="str">
        <f t="shared" si="27"/>
        <v/>
      </c>
      <c r="I334" s="52"/>
      <c r="J334" s="137"/>
      <c r="K334" s="137"/>
      <c r="L334" s="137"/>
      <c r="M334" s="137"/>
      <c r="N334" s="137"/>
      <c r="O334" s="137"/>
    </row>
    <row r="335" spans="1:15" ht="15" customHeight="1" x14ac:dyDescent="0.25">
      <c r="A335" s="131" t="s">
        <v>54</v>
      </c>
      <c r="B335" s="110" t="s">
        <v>100</v>
      </c>
      <c r="C335" s="116"/>
      <c r="D335" s="117"/>
      <c r="E335" s="117"/>
      <c r="F335" s="66"/>
      <c r="G335" s="66">
        <f t="shared" si="26"/>
        <v>0</v>
      </c>
      <c r="H335" s="71" t="str">
        <f t="shared" si="27"/>
        <v/>
      </c>
      <c r="I335" s="51"/>
      <c r="J335" s="137"/>
      <c r="K335" s="137"/>
      <c r="L335" s="137"/>
      <c r="M335" s="137"/>
      <c r="N335" s="137"/>
      <c r="O335" s="137"/>
    </row>
    <row r="336" spans="1:15" ht="15" customHeight="1" x14ac:dyDescent="0.25">
      <c r="A336" s="131" t="s">
        <v>54</v>
      </c>
      <c r="B336" s="119" t="s">
        <v>101</v>
      </c>
      <c r="C336" s="120"/>
      <c r="D336" s="121"/>
      <c r="E336" s="121"/>
      <c r="F336" s="75"/>
      <c r="G336" s="75">
        <f t="shared" si="26"/>
        <v>0</v>
      </c>
      <c r="H336" s="76" t="str">
        <f t="shared" si="27"/>
        <v/>
      </c>
      <c r="I336" s="82"/>
      <c r="J336" s="137"/>
      <c r="K336" s="137"/>
      <c r="L336" s="137"/>
      <c r="M336" s="137"/>
      <c r="N336" s="137"/>
      <c r="O336" s="137"/>
    </row>
    <row r="337" spans="1:15" ht="15" customHeight="1" x14ac:dyDescent="0.25">
      <c r="A337" s="131" t="s">
        <v>54</v>
      </c>
      <c r="B337" s="110" t="s">
        <v>102</v>
      </c>
      <c r="C337" s="116"/>
      <c r="D337" s="117"/>
      <c r="E337" s="117"/>
      <c r="F337" s="66"/>
      <c r="G337" s="66">
        <f t="shared" si="26"/>
        <v>0</v>
      </c>
      <c r="H337" s="71" t="str">
        <f t="shared" si="27"/>
        <v/>
      </c>
      <c r="I337" s="51"/>
      <c r="J337" s="137"/>
      <c r="K337" s="137"/>
      <c r="L337" s="137"/>
      <c r="M337" s="137"/>
      <c r="N337" s="137"/>
      <c r="O337" s="137"/>
    </row>
    <row r="338" spans="1:15" ht="15" customHeight="1" x14ac:dyDescent="0.25">
      <c r="A338" s="131" t="s">
        <v>54</v>
      </c>
      <c r="B338" s="149" t="s">
        <v>103</v>
      </c>
      <c r="C338" s="157"/>
      <c r="D338" s="158"/>
      <c r="E338" s="158"/>
      <c r="F338" s="65"/>
      <c r="G338" s="75">
        <f t="shared" si="26"/>
        <v>0</v>
      </c>
      <c r="H338" s="76" t="str">
        <f t="shared" si="27"/>
        <v/>
      </c>
      <c r="I338" s="52"/>
      <c r="J338" s="137"/>
      <c r="K338" s="137"/>
      <c r="L338" s="137"/>
      <c r="M338" s="137"/>
      <c r="N338" s="137"/>
      <c r="O338" s="137"/>
    </row>
    <row r="339" spans="1:15" ht="15" customHeight="1" x14ac:dyDescent="0.25">
      <c r="A339" s="131" t="s">
        <v>54</v>
      </c>
      <c r="B339" s="110" t="s">
        <v>104</v>
      </c>
      <c r="C339" s="116"/>
      <c r="D339" s="117"/>
      <c r="E339" s="117"/>
      <c r="F339" s="66"/>
      <c r="G339" s="66">
        <f t="shared" si="26"/>
        <v>0</v>
      </c>
      <c r="H339" s="71" t="str">
        <f t="shared" si="27"/>
        <v/>
      </c>
      <c r="I339" s="51"/>
      <c r="J339" s="137"/>
      <c r="K339" s="137"/>
      <c r="L339" s="137"/>
      <c r="M339" s="137"/>
      <c r="N339" s="137"/>
      <c r="O339" s="137"/>
    </row>
    <row r="340" spans="1:15" ht="15" customHeight="1" x14ac:dyDescent="0.25">
      <c r="A340" s="131" t="s">
        <v>54</v>
      </c>
      <c r="B340" s="149" t="s">
        <v>105</v>
      </c>
      <c r="C340" s="157"/>
      <c r="D340" s="158"/>
      <c r="E340" s="158"/>
      <c r="F340" s="65"/>
      <c r="G340" s="75">
        <f t="shared" si="26"/>
        <v>0</v>
      </c>
      <c r="H340" s="76" t="str">
        <f t="shared" si="27"/>
        <v/>
      </c>
      <c r="I340" s="52"/>
      <c r="J340" s="137"/>
      <c r="K340" s="137"/>
      <c r="L340" s="137"/>
      <c r="M340" s="137"/>
      <c r="N340" s="137"/>
      <c r="O340" s="137"/>
    </row>
    <row r="341" spans="1:15" ht="15" customHeight="1" x14ac:dyDescent="0.25">
      <c r="A341" s="131" t="s">
        <v>54</v>
      </c>
      <c r="B341" s="110" t="s">
        <v>106</v>
      </c>
      <c r="C341" s="116"/>
      <c r="D341" s="117"/>
      <c r="E341" s="117"/>
      <c r="F341" s="66"/>
      <c r="G341" s="66">
        <f t="shared" si="26"/>
        <v>0</v>
      </c>
      <c r="H341" s="71" t="str">
        <f t="shared" si="27"/>
        <v/>
      </c>
      <c r="I341" s="51"/>
      <c r="J341" s="137"/>
      <c r="K341" s="137"/>
      <c r="L341" s="137"/>
      <c r="M341" s="137"/>
      <c r="N341" s="137"/>
      <c r="O341" s="137"/>
    </row>
    <row r="342" spans="1:15" ht="15" customHeight="1" x14ac:dyDescent="0.25">
      <c r="A342" s="131" t="s">
        <v>54</v>
      </c>
      <c r="B342" s="149" t="s">
        <v>107</v>
      </c>
      <c r="C342" s="157"/>
      <c r="D342" s="158"/>
      <c r="E342" s="158"/>
      <c r="F342" s="65"/>
      <c r="G342" s="75">
        <f t="shared" si="26"/>
        <v>0</v>
      </c>
      <c r="H342" s="76" t="str">
        <f t="shared" si="27"/>
        <v/>
      </c>
      <c r="I342" s="52"/>
      <c r="J342" s="137"/>
      <c r="K342" s="137"/>
      <c r="L342" s="137"/>
      <c r="M342" s="137"/>
      <c r="N342" s="137"/>
      <c r="O342" s="137"/>
    </row>
    <row r="343" spans="1:15" ht="15" customHeight="1" x14ac:dyDescent="0.25">
      <c r="A343" s="131" t="s">
        <v>54</v>
      </c>
      <c r="B343" s="110" t="s">
        <v>108</v>
      </c>
      <c r="C343" s="116"/>
      <c r="D343" s="117"/>
      <c r="E343" s="117"/>
      <c r="F343" s="66"/>
      <c r="G343" s="66">
        <f t="shared" si="26"/>
        <v>0</v>
      </c>
      <c r="H343" s="71" t="str">
        <f t="shared" si="27"/>
        <v/>
      </c>
      <c r="I343" s="51"/>
      <c r="J343" s="137"/>
      <c r="K343" s="137"/>
      <c r="L343" s="137"/>
      <c r="M343" s="137"/>
      <c r="N343" s="137"/>
      <c r="O343" s="137"/>
    </row>
    <row r="344" spans="1:15" ht="15" customHeight="1" x14ac:dyDescent="0.25">
      <c r="A344" s="131" t="s">
        <v>54</v>
      </c>
      <c r="B344" s="149" t="s">
        <v>109</v>
      </c>
      <c r="C344" s="157"/>
      <c r="D344" s="158"/>
      <c r="E344" s="158"/>
      <c r="F344" s="65"/>
      <c r="G344" s="75">
        <f t="shared" si="26"/>
        <v>0</v>
      </c>
      <c r="H344" s="76" t="str">
        <f t="shared" si="27"/>
        <v/>
      </c>
      <c r="I344" s="52"/>
      <c r="J344" s="137"/>
      <c r="K344" s="137"/>
      <c r="L344" s="137"/>
      <c r="M344" s="137"/>
      <c r="N344" s="137"/>
      <c r="O344" s="137"/>
    </row>
    <row r="345" spans="1:15" ht="15" customHeight="1" x14ac:dyDescent="0.25">
      <c r="A345" s="131" t="s">
        <v>54</v>
      </c>
      <c r="B345" s="110" t="s">
        <v>110</v>
      </c>
      <c r="C345" s="116"/>
      <c r="D345" s="117"/>
      <c r="E345" s="117"/>
      <c r="F345" s="66"/>
      <c r="G345" s="66">
        <f t="shared" si="26"/>
        <v>0</v>
      </c>
      <c r="H345" s="71" t="str">
        <f t="shared" si="27"/>
        <v/>
      </c>
      <c r="I345" s="51"/>
      <c r="J345" s="137"/>
      <c r="K345" s="137"/>
      <c r="L345" s="137"/>
      <c r="M345" s="137"/>
      <c r="N345" s="137"/>
      <c r="O345" s="137"/>
    </row>
    <row r="346" spans="1:15" ht="15" customHeight="1" x14ac:dyDescent="0.25">
      <c r="A346" s="131" t="s">
        <v>54</v>
      </c>
      <c r="B346" s="149" t="s">
        <v>111</v>
      </c>
      <c r="C346" s="157"/>
      <c r="D346" s="158"/>
      <c r="E346" s="158"/>
      <c r="F346" s="65"/>
      <c r="G346" s="75">
        <f t="shared" si="26"/>
        <v>0</v>
      </c>
      <c r="H346" s="76" t="str">
        <f t="shared" si="27"/>
        <v/>
      </c>
      <c r="I346" s="52"/>
      <c r="J346" s="137"/>
      <c r="K346" s="137"/>
      <c r="L346" s="137"/>
      <c r="M346" s="137"/>
      <c r="N346" s="137"/>
      <c r="O346" s="137"/>
    </row>
    <row r="347" spans="1:15" ht="15" customHeight="1" x14ac:dyDescent="0.25">
      <c r="A347" s="131" t="s">
        <v>54</v>
      </c>
      <c r="B347" s="110" t="s">
        <v>112</v>
      </c>
      <c r="C347" s="116"/>
      <c r="D347" s="117"/>
      <c r="E347" s="117"/>
      <c r="F347" s="66"/>
      <c r="G347" s="66">
        <f t="shared" si="26"/>
        <v>0</v>
      </c>
      <c r="H347" s="71" t="str">
        <f t="shared" si="27"/>
        <v/>
      </c>
      <c r="I347" s="51"/>
      <c r="J347" s="137"/>
      <c r="K347" s="137"/>
      <c r="L347" s="137"/>
      <c r="M347" s="137"/>
      <c r="N347" s="137"/>
      <c r="O347" s="137"/>
    </row>
    <row r="348" spans="1:15" ht="15" customHeight="1" x14ac:dyDescent="0.25">
      <c r="A348" s="131" t="s">
        <v>54</v>
      </c>
      <c r="B348" s="149" t="s">
        <v>113</v>
      </c>
      <c r="C348" s="157"/>
      <c r="D348" s="158"/>
      <c r="E348" s="158"/>
      <c r="F348" s="65"/>
      <c r="G348" s="75">
        <f t="shared" si="26"/>
        <v>0</v>
      </c>
      <c r="H348" s="76" t="str">
        <f t="shared" si="27"/>
        <v/>
      </c>
      <c r="I348" s="52"/>
      <c r="J348" s="137"/>
      <c r="K348" s="137"/>
      <c r="L348" s="137"/>
      <c r="M348" s="137"/>
      <c r="N348" s="137"/>
      <c r="O348" s="137"/>
    </row>
    <row r="349" spans="1:15" ht="15" customHeight="1" x14ac:dyDescent="0.25">
      <c r="A349" s="131" t="s">
        <v>54</v>
      </c>
      <c r="B349" s="110" t="s">
        <v>114</v>
      </c>
      <c r="C349" s="116"/>
      <c r="D349" s="117"/>
      <c r="E349" s="117"/>
      <c r="F349" s="66"/>
      <c r="G349" s="66">
        <f t="shared" si="26"/>
        <v>0</v>
      </c>
      <c r="H349" s="71" t="str">
        <f t="shared" si="27"/>
        <v/>
      </c>
      <c r="I349" s="51"/>
      <c r="J349" s="137"/>
      <c r="K349" s="137"/>
      <c r="L349" s="137"/>
      <c r="M349" s="137"/>
      <c r="N349" s="137"/>
      <c r="O349" s="137"/>
    </row>
    <row r="350" spans="1:15" ht="15" customHeight="1" x14ac:dyDescent="0.25">
      <c r="A350" s="131" t="s">
        <v>54</v>
      </c>
      <c r="B350" s="119" t="s">
        <v>115</v>
      </c>
      <c r="C350" s="120"/>
      <c r="D350" s="121"/>
      <c r="E350" s="121"/>
      <c r="F350" s="75"/>
      <c r="G350" s="75">
        <f t="shared" si="26"/>
        <v>0</v>
      </c>
      <c r="H350" s="76" t="str">
        <f t="shared" si="27"/>
        <v/>
      </c>
      <c r="I350" s="82"/>
      <c r="J350" s="137"/>
      <c r="K350" s="137"/>
      <c r="L350" s="137"/>
      <c r="M350" s="137"/>
      <c r="N350" s="137"/>
      <c r="O350" s="137"/>
    </row>
    <row r="351" spans="1:15" ht="15" customHeight="1" x14ac:dyDescent="0.25">
      <c r="A351" s="131" t="s">
        <v>54</v>
      </c>
      <c r="B351" s="110" t="s">
        <v>116</v>
      </c>
      <c r="C351" s="116"/>
      <c r="D351" s="117"/>
      <c r="E351" s="117"/>
      <c r="F351" s="66"/>
      <c r="G351" s="66">
        <f t="shared" ref="G351:G352" si="28">IF(ISERROR(C351- D351)=TRUE,"",C351 - D351)</f>
        <v>0</v>
      </c>
      <c r="H351" s="71" t="str">
        <f t="shared" ref="H351:H352" si="29">IF(ISERROR((((C351- D351)/D351)*100)=TRUE),"",IF((((C351- D351)/D351)*100)&lt;-7,FIXED(((C351- D351)/D351)*100, 1,TRUE) &amp;"%" &amp; "▼",IF((((C351- D351)/D351)*100)&gt;7,FIXED(((C351- D351)/D351)*100, 1,TRUE) &amp;"%" &amp;"▲",FIXED(((C351- D351)/D351)*100, 1,TRUE)&amp;"%")))</f>
        <v/>
      </c>
      <c r="I351" s="51"/>
      <c r="J351" s="137"/>
      <c r="K351" s="137"/>
      <c r="L351" s="137"/>
      <c r="M351" s="137"/>
      <c r="N351" s="137"/>
      <c r="O351" s="137"/>
    </row>
    <row r="352" spans="1:15" ht="15" customHeight="1" x14ac:dyDescent="0.25">
      <c r="A352" s="131" t="s">
        <v>54</v>
      </c>
      <c r="B352" s="119" t="s">
        <v>170</v>
      </c>
      <c r="C352" s="120"/>
      <c r="D352" s="121">
        <v>0</v>
      </c>
      <c r="E352" s="121">
        <v>0</v>
      </c>
      <c r="F352" s="75">
        <v>0</v>
      </c>
      <c r="G352" s="75">
        <f t="shared" si="28"/>
        <v>0</v>
      </c>
      <c r="H352" s="76" t="str">
        <f t="shared" si="29"/>
        <v/>
      </c>
      <c r="I352" s="82"/>
      <c r="J352" s="137"/>
      <c r="K352" s="137"/>
      <c r="L352" s="137"/>
      <c r="M352" s="137"/>
      <c r="N352" s="137"/>
      <c r="O352" s="137"/>
    </row>
    <row r="353" spans="1:15" ht="15" customHeight="1" x14ac:dyDescent="0.25">
      <c r="A353" s="111" t="s">
        <v>54</v>
      </c>
      <c r="B353" s="122" t="s">
        <v>8</v>
      </c>
      <c r="C353" s="123">
        <f>SUMIFS((C7:C352),(A7:A352),A353)</f>
        <v>0</v>
      </c>
      <c r="D353" s="123">
        <f>SUMIFS(($D$7:$D$352),(A7:A352),A352)</f>
        <v>1954</v>
      </c>
      <c r="E353" s="123">
        <f>SUMIFS(($E$7:$E$352),(A7:A352),A352)</f>
        <v>0</v>
      </c>
      <c r="F353" s="123">
        <f>SUMIFS(($F$7:$F$352),(A7:A352),A352)</f>
        <v>0</v>
      </c>
      <c r="G353" s="84">
        <f t="shared" si="26"/>
        <v>-1954</v>
      </c>
      <c r="H353" s="85" t="str">
        <f t="shared" si="27"/>
        <v>-100,0%▼</v>
      </c>
      <c r="I353" s="86"/>
      <c r="J353" s="137"/>
      <c r="K353" s="137"/>
      <c r="L353" s="137"/>
      <c r="M353" s="137"/>
      <c r="N353" s="137"/>
      <c r="O353" s="137"/>
    </row>
    <row r="354" spans="1:15" ht="15" customHeight="1" x14ac:dyDescent="0.25">
      <c r="A354" s="32" t="s">
        <v>95</v>
      </c>
      <c r="B354" s="149"/>
      <c r="C354" s="118"/>
      <c r="D354" s="118"/>
      <c r="E354" s="118"/>
      <c r="F354" s="77"/>
      <c r="G354" s="75">
        <f t="shared" si="26"/>
        <v>0</v>
      </c>
      <c r="H354" s="76" t="str">
        <f t="shared" si="27"/>
        <v/>
      </c>
      <c r="I354" s="78"/>
      <c r="J354" s="16"/>
      <c r="K354" s="16"/>
      <c r="L354" s="16"/>
      <c r="M354" s="16"/>
      <c r="N354" s="16"/>
      <c r="O354" s="16"/>
    </row>
    <row r="355" spans="1:15" ht="15" customHeight="1" x14ac:dyDescent="0.25">
      <c r="A355" s="181" t="s">
        <v>95</v>
      </c>
      <c r="B355" s="110" t="s">
        <v>56</v>
      </c>
      <c r="C355" s="154"/>
      <c r="D355" s="155"/>
      <c r="E355" s="155"/>
      <c r="F355" s="64"/>
      <c r="G355" s="66">
        <f t="shared" si="26"/>
        <v>0</v>
      </c>
      <c r="H355" s="71" t="str">
        <f t="shared" si="27"/>
        <v/>
      </c>
      <c r="I355" s="86"/>
      <c r="J355" s="137"/>
      <c r="K355" s="137"/>
      <c r="L355" s="137"/>
      <c r="M355" s="137"/>
      <c r="N355" s="137"/>
      <c r="O355" s="137"/>
    </row>
    <row r="356" spans="1:15" ht="15" customHeight="1" x14ac:dyDescent="0.25">
      <c r="A356" s="181" t="s">
        <v>95</v>
      </c>
      <c r="B356" s="119" t="s">
        <v>61</v>
      </c>
      <c r="C356" s="157"/>
      <c r="D356" s="158"/>
      <c r="E356" s="158"/>
      <c r="F356" s="65"/>
      <c r="G356" s="75">
        <f t="shared" si="26"/>
        <v>0</v>
      </c>
      <c r="H356" s="76" t="str">
        <f t="shared" si="27"/>
        <v/>
      </c>
      <c r="I356" s="78"/>
      <c r="J356" s="137"/>
      <c r="K356" s="137"/>
      <c r="L356" s="137"/>
      <c r="M356" s="137"/>
      <c r="N356" s="137"/>
      <c r="O356" s="137"/>
    </row>
    <row r="357" spans="1:15" ht="15" customHeight="1" x14ac:dyDescent="0.25">
      <c r="A357" s="181" t="s">
        <v>95</v>
      </c>
      <c r="B357" s="110" t="s">
        <v>62</v>
      </c>
      <c r="C357" s="154"/>
      <c r="D357" s="155"/>
      <c r="E357" s="155"/>
      <c r="F357" s="64"/>
      <c r="G357" s="66">
        <f t="shared" si="26"/>
        <v>0</v>
      </c>
      <c r="H357" s="71" t="str">
        <f t="shared" si="27"/>
        <v/>
      </c>
      <c r="I357" s="86"/>
      <c r="J357" s="137"/>
      <c r="K357" s="137"/>
      <c r="L357" s="137"/>
      <c r="M357" s="137"/>
      <c r="N357" s="137"/>
      <c r="O357" s="137"/>
    </row>
    <row r="358" spans="1:15" ht="15" customHeight="1" x14ac:dyDescent="0.25">
      <c r="A358" s="181" t="s">
        <v>95</v>
      </c>
      <c r="B358" s="149" t="s">
        <v>63</v>
      </c>
      <c r="C358" s="157"/>
      <c r="D358" s="158"/>
      <c r="E358" s="158"/>
      <c r="F358" s="65"/>
      <c r="G358" s="75">
        <f t="shared" si="26"/>
        <v>0</v>
      </c>
      <c r="H358" s="76" t="str">
        <f t="shared" si="27"/>
        <v/>
      </c>
      <c r="I358" s="78"/>
      <c r="J358" s="137"/>
      <c r="K358" s="137"/>
      <c r="L358" s="137"/>
      <c r="M358" s="137"/>
      <c r="N358" s="137"/>
      <c r="O358" s="137"/>
    </row>
    <row r="359" spans="1:15" ht="15" customHeight="1" x14ac:dyDescent="0.25">
      <c r="A359" s="181" t="s">
        <v>95</v>
      </c>
      <c r="B359" s="110" t="s">
        <v>64</v>
      </c>
      <c r="C359" s="154"/>
      <c r="D359" s="155"/>
      <c r="E359" s="155"/>
      <c r="F359" s="64"/>
      <c r="G359" s="66">
        <f t="shared" si="26"/>
        <v>0</v>
      </c>
      <c r="H359" s="71" t="str">
        <f t="shared" si="27"/>
        <v/>
      </c>
      <c r="I359" s="86"/>
      <c r="J359" s="137"/>
      <c r="K359" s="137"/>
      <c r="L359" s="137"/>
      <c r="M359" s="137"/>
      <c r="N359" s="137"/>
      <c r="O359" s="137"/>
    </row>
    <row r="360" spans="1:15" ht="15" customHeight="1" x14ac:dyDescent="0.25">
      <c r="A360" s="181" t="s">
        <v>95</v>
      </c>
      <c r="B360" s="149" t="s">
        <v>65</v>
      </c>
      <c r="C360" s="157"/>
      <c r="D360" s="158"/>
      <c r="E360" s="158"/>
      <c r="F360" s="65"/>
      <c r="G360" s="75">
        <f t="shared" si="26"/>
        <v>0</v>
      </c>
      <c r="H360" s="76" t="str">
        <f t="shared" si="27"/>
        <v/>
      </c>
      <c r="I360" s="78"/>
      <c r="J360" s="137"/>
      <c r="K360" s="137"/>
      <c r="L360" s="137"/>
      <c r="M360" s="137"/>
      <c r="N360" s="137"/>
      <c r="O360" s="137"/>
    </row>
    <row r="361" spans="1:15" ht="15" customHeight="1" x14ac:dyDescent="0.25">
      <c r="A361" s="181" t="s">
        <v>95</v>
      </c>
      <c r="B361" s="110" t="s">
        <v>66</v>
      </c>
      <c r="C361" s="154"/>
      <c r="D361" s="155"/>
      <c r="E361" s="155"/>
      <c r="F361" s="64"/>
      <c r="G361" s="66">
        <f t="shared" si="26"/>
        <v>0</v>
      </c>
      <c r="H361" s="71" t="str">
        <f t="shared" si="27"/>
        <v/>
      </c>
      <c r="I361" s="86"/>
      <c r="J361" s="137"/>
      <c r="K361" s="137"/>
      <c r="L361" s="137"/>
      <c r="M361" s="137"/>
      <c r="N361" s="137"/>
      <c r="O361" s="137"/>
    </row>
    <row r="362" spans="1:15" ht="15" customHeight="1" x14ac:dyDescent="0.25">
      <c r="A362" s="181" t="s">
        <v>95</v>
      </c>
      <c r="B362" s="149" t="s">
        <v>97</v>
      </c>
      <c r="C362" s="157"/>
      <c r="D362" s="158"/>
      <c r="E362" s="158"/>
      <c r="F362" s="65"/>
      <c r="G362" s="75">
        <f t="shared" si="26"/>
        <v>0</v>
      </c>
      <c r="H362" s="76" t="str">
        <f t="shared" si="27"/>
        <v/>
      </c>
      <c r="I362" s="78"/>
      <c r="J362" s="137"/>
      <c r="K362" s="137"/>
      <c r="L362" s="137"/>
      <c r="M362" s="137"/>
      <c r="N362" s="137"/>
      <c r="O362" s="137"/>
    </row>
    <row r="363" spans="1:15" ht="15" customHeight="1" x14ac:dyDescent="0.25">
      <c r="A363" s="181" t="s">
        <v>95</v>
      </c>
      <c r="B363" s="110" t="s">
        <v>67</v>
      </c>
      <c r="C363" s="154"/>
      <c r="D363" s="155"/>
      <c r="E363" s="155"/>
      <c r="F363" s="64"/>
      <c r="G363" s="66">
        <f t="shared" si="26"/>
        <v>0</v>
      </c>
      <c r="H363" s="71" t="str">
        <f t="shared" si="27"/>
        <v/>
      </c>
      <c r="I363" s="86"/>
      <c r="J363" s="137"/>
      <c r="K363" s="137"/>
      <c r="L363" s="137"/>
      <c r="M363" s="137"/>
      <c r="N363" s="137"/>
      <c r="O363" s="137"/>
    </row>
    <row r="364" spans="1:15" ht="15" customHeight="1" x14ac:dyDescent="0.25">
      <c r="A364" s="181" t="s">
        <v>95</v>
      </c>
      <c r="B364" s="119" t="s">
        <v>68</v>
      </c>
      <c r="C364" s="157"/>
      <c r="D364" s="158"/>
      <c r="E364" s="158"/>
      <c r="F364" s="65"/>
      <c r="G364" s="75">
        <f t="shared" si="26"/>
        <v>0</v>
      </c>
      <c r="H364" s="76" t="str">
        <f t="shared" si="27"/>
        <v/>
      </c>
      <c r="I364" s="78"/>
      <c r="J364" s="137"/>
      <c r="K364" s="137"/>
      <c r="L364" s="137"/>
      <c r="M364" s="137"/>
      <c r="N364" s="137"/>
      <c r="O364" s="137"/>
    </row>
    <row r="365" spans="1:15" ht="15" customHeight="1" x14ac:dyDescent="0.25">
      <c r="A365" s="181" t="s">
        <v>95</v>
      </c>
      <c r="B365" s="143" t="s">
        <v>69</v>
      </c>
      <c r="C365" s="154"/>
      <c r="D365" s="155"/>
      <c r="E365" s="155"/>
      <c r="F365" s="64"/>
      <c r="G365" s="66">
        <f t="shared" si="26"/>
        <v>0</v>
      </c>
      <c r="H365" s="71" t="str">
        <f t="shared" si="27"/>
        <v/>
      </c>
      <c r="I365" s="86"/>
      <c r="J365" s="137"/>
      <c r="K365" s="137"/>
      <c r="L365" s="137"/>
      <c r="M365" s="137"/>
      <c r="N365" s="137"/>
      <c r="O365" s="137"/>
    </row>
    <row r="366" spans="1:15" ht="15" customHeight="1" x14ac:dyDescent="0.25">
      <c r="A366" s="181" t="s">
        <v>95</v>
      </c>
      <c r="B366" s="119" t="s">
        <v>70</v>
      </c>
      <c r="C366" s="157"/>
      <c r="D366" s="158"/>
      <c r="E366" s="158"/>
      <c r="F366" s="65"/>
      <c r="G366" s="75">
        <f t="shared" si="26"/>
        <v>0</v>
      </c>
      <c r="H366" s="76" t="str">
        <f t="shared" si="27"/>
        <v/>
      </c>
      <c r="I366" s="78"/>
      <c r="J366" s="137"/>
      <c r="K366" s="137"/>
      <c r="L366" s="137"/>
      <c r="M366" s="137"/>
      <c r="N366" s="137"/>
      <c r="O366" s="137"/>
    </row>
    <row r="367" spans="1:15" ht="15" customHeight="1" x14ac:dyDescent="0.25">
      <c r="A367" s="181" t="s">
        <v>95</v>
      </c>
      <c r="B367" s="143" t="s">
        <v>71</v>
      </c>
      <c r="C367" s="154"/>
      <c r="D367" s="155"/>
      <c r="E367" s="155"/>
      <c r="F367" s="64"/>
      <c r="G367" s="66">
        <f t="shared" si="26"/>
        <v>0</v>
      </c>
      <c r="H367" s="71" t="str">
        <f t="shared" si="27"/>
        <v/>
      </c>
      <c r="I367" s="86"/>
      <c r="J367" s="137"/>
      <c r="K367" s="137"/>
      <c r="L367" s="137"/>
      <c r="M367" s="137"/>
      <c r="N367" s="137"/>
      <c r="O367" s="137"/>
    </row>
    <row r="368" spans="1:15" ht="15" customHeight="1" x14ac:dyDescent="0.25">
      <c r="A368" s="181" t="s">
        <v>95</v>
      </c>
      <c r="B368" s="119" t="s">
        <v>72</v>
      </c>
      <c r="C368" s="157"/>
      <c r="D368" s="158"/>
      <c r="E368" s="158"/>
      <c r="F368" s="65"/>
      <c r="G368" s="75">
        <f t="shared" si="26"/>
        <v>0</v>
      </c>
      <c r="H368" s="76" t="str">
        <f t="shared" si="27"/>
        <v/>
      </c>
      <c r="I368" s="78"/>
      <c r="J368" s="137"/>
      <c r="K368" s="137"/>
      <c r="L368" s="137"/>
      <c r="M368" s="137"/>
      <c r="N368" s="137"/>
      <c r="O368" s="137"/>
    </row>
    <row r="369" spans="1:15" ht="15" customHeight="1" x14ac:dyDescent="0.25">
      <c r="A369" s="181" t="s">
        <v>95</v>
      </c>
      <c r="B369" s="143" t="s">
        <v>73</v>
      </c>
      <c r="C369" s="154"/>
      <c r="D369" s="155"/>
      <c r="E369" s="155"/>
      <c r="F369" s="64"/>
      <c r="G369" s="66">
        <f t="shared" si="26"/>
        <v>0</v>
      </c>
      <c r="H369" s="71" t="str">
        <f t="shared" si="27"/>
        <v/>
      </c>
      <c r="I369" s="86"/>
      <c r="J369" s="137"/>
      <c r="K369" s="137"/>
      <c r="L369" s="137"/>
      <c r="M369" s="137"/>
      <c r="N369" s="137"/>
      <c r="O369" s="137"/>
    </row>
    <row r="370" spans="1:15" ht="15" customHeight="1" x14ac:dyDescent="0.25">
      <c r="A370" s="181" t="s">
        <v>95</v>
      </c>
      <c r="B370" s="119" t="s">
        <v>74</v>
      </c>
      <c r="C370" s="157"/>
      <c r="D370" s="158"/>
      <c r="E370" s="158"/>
      <c r="F370" s="65"/>
      <c r="G370" s="75">
        <f t="shared" si="26"/>
        <v>0</v>
      </c>
      <c r="H370" s="76" t="str">
        <f t="shared" si="27"/>
        <v/>
      </c>
      <c r="I370" s="78"/>
      <c r="J370" s="137"/>
      <c r="K370" s="137"/>
      <c r="L370" s="137"/>
      <c r="M370" s="137"/>
      <c r="N370" s="137"/>
      <c r="O370" s="137"/>
    </row>
    <row r="371" spans="1:15" ht="15" customHeight="1" x14ac:dyDescent="0.25">
      <c r="A371" s="181" t="s">
        <v>95</v>
      </c>
      <c r="B371" s="110" t="s">
        <v>75</v>
      </c>
      <c r="C371" s="154"/>
      <c r="D371" s="155"/>
      <c r="E371" s="155"/>
      <c r="F371" s="64"/>
      <c r="G371" s="66">
        <f t="shared" si="26"/>
        <v>0</v>
      </c>
      <c r="H371" s="71" t="str">
        <f t="shared" si="27"/>
        <v/>
      </c>
      <c r="I371" s="86"/>
      <c r="J371" s="137"/>
      <c r="K371" s="137"/>
      <c r="L371" s="137"/>
      <c r="M371" s="137"/>
      <c r="N371" s="137"/>
      <c r="O371" s="137"/>
    </row>
    <row r="372" spans="1:15" ht="15" customHeight="1" x14ac:dyDescent="0.25">
      <c r="A372" s="181" t="s">
        <v>95</v>
      </c>
      <c r="B372" s="149" t="s">
        <v>76</v>
      </c>
      <c r="C372" s="157"/>
      <c r="D372" s="158"/>
      <c r="E372" s="158"/>
      <c r="F372" s="65"/>
      <c r="G372" s="75">
        <f t="shared" si="26"/>
        <v>0</v>
      </c>
      <c r="H372" s="76" t="str">
        <f t="shared" si="27"/>
        <v/>
      </c>
      <c r="I372" s="78"/>
      <c r="J372" s="137"/>
      <c r="K372" s="137"/>
      <c r="L372" s="137"/>
      <c r="M372" s="137"/>
      <c r="N372" s="137"/>
      <c r="O372" s="137"/>
    </row>
    <row r="373" spans="1:15" ht="15" customHeight="1" x14ac:dyDescent="0.25">
      <c r="A373" s="181" t="s">
        <v>95</v>
      </c>
      <c r="B373" s="110" t="s">
        <v>77</v>
      </c>
      <c r="C373" s="154"/>
      <c r="D373" s="155"/>
      <c r="E373" s="155"/>
      <c r="F373" s="64"/>
      <c r="G373" s="66">
        <f t="shared" si="26"/>
        <v>0</v>
      </c>
      <c r="H373" s="71" t="str">
        <f t="shared" si="27"/>
        <v/>
      </c>
      <c r="I373" s="86"/>
      <c r="J373" s="137"/>
      <c r="K373" s="137"/>
      <c r="L373" s="137"/>
      <c r="M373" s="137"/>
      <c r="N373" s="137"/>
      <c r="O373" s="137"/>
    </row>
    <row r="374" spans="1:15" ht="15" customHeight="1" x14ac:dyDescent="0.25">
      <c r="A374" s="181" t="s">
        <v>95</v>
      </c>
      <c r="B374" s="149" t="s">
        <v>78</v>
      </c>
      <c r="C374" s="157"/>
      <c r="D374" s="158"/>
      <c r="E374" s="158"/>
      <c r="F374" s="65"/>
      <c r="G374" s="75">
        <f t="shared" si="26"/>
        <v>0</v>
      </c>
      <c r="H374" s="76" t="str">
        <f t="shared" si="27"/>
        <v/>
      </c>
      <c r="I374" s="78"/>
      <c r="J374" s="137"/>
      <c r="K374" s="137"/>
      <c r="L374" s="137"/>
      <c r="M374" s="137"/>
      <c r="N374" s="137"/>
      <c r="O374" s="137"/>
    </row>
    <row r="375" spans="1:15" ht="15" customHeight="1" x14ac:dyDescent="0.25">
      <c r="A375" s="181" t="s">
        <v>95</v>
      </c>
      <c r="B375" s="110" t="s">
        <v>79</v>
      </c>
      <c r="C375" s="154"/>
      <c r="D375" s="155"/>
      <c r="E375" s="155"/>
      <c r="F375" s="64"/>
      <c r="G375" s="66">
        <f t="shared" si="26"/>
        <v>0</v>
      </c>
      <c r="H375" s="71" t="str">
        <f t="shared" si="27"/>
        <v/>
      </c>
      <c r="I375" s="86"/>
      <c r="J375" s="137"/>
      <c r="K375" s="137"/>
      <c r="L375" s="137"/>
      <c r="M375" s="137"/>
      <c r="N375" s="137"/>
      <c r="O375" s="137"/>
    </row>
    <row r="376" spans="1:15" ht="15" customHeight="1" x14ac:dyDescent="0.25">
      <c r="A376" s="181" t="s">
        <v>95</v>
      </c>
      <c r="B376" s="149" t="s">
        <v>80</v>
      </c>
      <c r="C376" s="157"/>
      <c r="D376" s="158"/>
      <c r="E376" s="158"/>
      <c r="F376" s="65"/>
      <c r="G376" s="75">
        <f t="shared" si="26"/>
        <v>0</v>
      </c>
      <c r="H376" s="76" t="str">
        <f t="shared" si="27"/>
        <v/>
      </c>
      <c r="I376" s="78"/>
      <c r="J376" s="137"/>
      <c r="K376" s="137"/>
      <c r="L376" s="137"/>
      <c r="M376" s="137"/>
      <c r="N376" s="137"/>
      <c r="O376" s="137"/>
    </row>
    <row r="377" spans="1:15" ht="15" customHeight="1" x14ac:dyDescent="0.25">
      <c r="A377" s="181" t="s">
        <v>95</v>
      </c>
      <c r="B377" s="110" t="s">
        <v>81</v>
      </c>
      <c r="C377" s="154"/>
      <c r="D377" s="155"/>
      <c r="E377" s="155"/>
      <c r="F377" s="64"/>
      <c r="G377" s="66">
        <f t="shared" ref="G377:G408" si="30">IF(ISERROR(C377- D377)=TRUE,"",C377 - D377)</f>
        <v>0</v>
      </c>
      <c r="H377" s="71" t="str">
        <f t="shared" ref="H377:H408" si="31">IF(ISERROR((((C377- D377)/D377)*100)=TRUE),"",IF((((C377- D377)/D377)*100)&lt;-7,FIXED(((C377- D377)/D377)*100, 1,TRUE) &amp;"%" &amp; "▼",IF((((C377- D377)/D377)*100)&gt;7,FIXED(((C377- D377)/D377)*100, 1,TRUE) &amp;"%" &amp;"▲",FIXED(((C377- D377)/D377)*100, 1,TRUE)&amp;"%")))</f>
        <v/>
      </c>
      <c r="I377" s="86"/>
      <c r="J377" s="137"/>
      <c r="K377" s="137"/>
      <c r="L377" s="137"/>
      <c r="M377" s="137"/>
      <c r="N377" s="137"/>
      <c r="O377" s="137"/>
    </row>
    <row r="378" spans="1:15" ht="15" customHeight="1" x14ac:dyDescent="0.25">
      <c r="A378" s="181" t="s">
        <v>95</v>
      </c>
      <c r="B378" s="149" t="s">
        <v>82</v>
      </c>
      <c r="C378" s="157"/>
      <c r="D378" s="158"/>
      <c r="E378" s="158"/>
      <c r="F378" s="65"/>
      <c r="G378" s="75">
        <f t="shared" si="30"/>
        <v>0</v>
      </c>
      <c r="H378" s="76" t="str">
        <f t="shared" si="31"/>
        <v/>
      </c>
      <c r="I378" s="78"/>
      <c r="J378" s="137"/>
      <c r="K378" s="137"/>
      <c r="L378" s="137"/>
      <c r="M378" s="137"/>
      <c r="N378" s="137"/>
      <c r="O378" s="137"/>
    </row>
    <row r="379" spans="1:15" ht="15" customHeight="1" x14ac:dyDescent="0.25">
      <c r="A379" s="181" t="s">
        <v>95</v>
      </c>
      <c r="B379" s="110" t="s">
        <v>83</v>
      </c>
      <c r="C379" s="154"/>
      <c r="D379" s="155"/>
      <c r="E379" s="155"/>
      <c r="F379" s="64"/>
      <c r="G379" s="66">
        <f t="shared" si="30"/>
        <v>0</v>
      </c>
      <c r="H379" s="71" t="str">
        <f t="shared" si="31"/>
        <v/>
      </c>
      <c r="I379" s="86"/>
      <c r="J379" s="137"/>
      <c r="K379" s="137"/>
      <c r="L379" s="137"/>
      <c r="M379" s="137"/>
      <c r="N379" s="137"/>
      <c r="O379" s="137"/>
    </row>
    <row r="380" spans="1:15" ht="15" customHeight="1" x14ac:dyDescent="0.25">
      <c r="A380" s="181" t="s">
        <v>95</v>
      </c>
      <c r="B380" s="149" t="s">
        <v>84</v>
      </c>
      <c r="C380" s="157"/>
      <c r="D380" s="158"/>
      <c r="E380" s="158"/>
      <c r="F380" s="65"/>
      <c r="G380" s="75">
        <f t="shared" si="30"/>
        <v>0</v>
      </c>
      <c r="H380" s="76" t="str">
        <f t="shared" si="31"/>
        <v/>
      </c>
      <c r="I380" s="78"/>
      <c r="J380" s="137"/>
      <c r="K380" s="137"/>
      <c r="L380" s="137"/>
      <c r="M380" s="137"/>
      <c r="N380" s="137"/>
      <c r="O380" s="137"/>
    </row>
    <row r="381" spans="1:15" ht="15" customHeight="1" x14ac:dyDescent="0.25">
      <c r="A381" s="181" t="s">
        <v>95</v>
      </c>
      <c r="B381" s="110" t="s">
        <v>85</v>
      </c>
      <c r="C381" s="154"/>
      <c r="D381" s="155"/>
      <c r="E381" s="155"/>
      <c r="F381" s="64"/>
      <c r="G381" s="66">
        <f t="shared" si="30"/>
        <v>0</v>
      </c>
      <c r="H381" s="71" t="str">
        <f t="shared" si="31"/>
        <v/>
      </c>
      <c r="I381" s="86"/>
      <c r="J381" s="137"/>
      <c r="K381" s="137"/>
      <c r="L381" s="137"/>
      <c r="M381" s="137"/>
      <c r="N381" s="137"/>
      <c r="O381" s="137"/>
    </row>
    <row r="382" spans="1:15" ht="15" customHeight="1" x14ac:dyDescent="0.25">
      <c r="A382" s="181" t="s">
        <v>95</v>
      </c>
      <c r="B382" s="149" t="s">
        <v>98</v>
      </c>
      <c r="C382" s="157"/>
      <c r="D382" s="158"/>
      <c r="E382" s="158"/>
      <c r="F382" s="65"/>
      <c r="G382" s="75">
        <f t="shared" si="30"/>
        <v>0</v>
      </c>
      <c r="H382" s="76" t="str">
        <f t="shared" si="31"/>
        <v/>
      </c>
      <c r="I382" s="78"/>
      <c r="J382" s="137"/>
      <c r="K382" s="137"/>
      <c r="L382" s="137"/>
      <c r="M382" s="137"/>
      <c r="N382" s="137"/>
      <c r="O382" s="137"/>
    </row>
    <row r="383" spans="1:15" ht="15" customHeight="1" x14ac:dyDescent="0.25">
      <c r="A383" s="181" t="s">
        <v>95</v>
      </c>
      <c r="B383" s="110" t="s">
        <v>86</v>
      </c>
      <c r="C383" s="154"/>
      <c r="D383" s="155"/>
      <c r="E383" s="155"/>
      <c r="F383" s="64"/>
      <c r="G383" s="66">
        <f t="shared" si="30"/>
        <v>0</v>
      </c>
      <c r="H383" s="71" t="str">
        <f t="shared" si="31"/>
        <v/>
      </c>
      <c r="I383" s="86"/>
      <c r="J383" s="137"/>
      <c r="K383" s="137"/>
      <c r="L383" s="137"/>
      <c r="M383" s="137"/>
      <c r="N383" s="137"/>
      <c r="O383" s="137"/>
    </row>
    <row r="384" spans="1:15" ht="15" customHeight="1" x14ac:dyDescent="0.25">
      <c r="A384" s="181" t="s">
        <v>95</v>
      </c>
      <c r="B384" s="149" t="s">
        <v>87</v>
      </c>
      <c r="C384" s="157"/>
      <c r="D384" s="158"/>
      <c r="E384" s="158"/>
      <c r="F384" s="65"/>
      <c r="G384" s="75">
        <f t="shared" si="30"/>
        <v>0</v>
      </c>
      <c r="H384" s="76" t="str">
        <f t="shared" si="31"/>
        <v/>
      </c>
      <c r="I384" s="78"/>
      <c r="J384" s="137"/>
      <c r="K384" s="137"/>
      <c r="L384" s="137"/>
      <c r="M384" s="137"/>
      <c r="N384" s="137"/>
      <c r="O384" s="137"/>
    </row>
    <row r="385" spans="1:15" ht="15" customHeight="1" x14ac:dyDescent="0.25">
      <c r="A385" s="181" t="s">
        <v>95</v>
      </c>
      <c r="B385" s="110" t="s">
        <v>88</v>
      </c>
      <c r="C385" s="154"/>
      <c r="D385" s="155"/>
      <c r="E385" s="155"/>
      <c r="F385" s="64"/>
      <c r="G385" s="66">
        <f t="shared" si="30"/>
        <v>0</v>
      </c>
      <c r="H385" s="71" t="str">
        <f t="shared" si="31"/>
        <v/>
      </c>
      <c r="I385" s="86"/>
      <c r="J385" s="137"/>
      <c r="K385" s="137"/>
      <c r="L385" s="137"/>
      <c r="M385" s="137"/>
      <c r="N385" s="137"/>
      <c r="O385" s="137"/>
    </row>
    <row r="386" spans="1:15" ht="15" customHeight="1" x14ac:dyDescent="0.25">
      <c r="A386" s="181" t="s">
        <v>95</v>
      </c>
      <c r="B386" s="149" t="s">
        <v>89</v>
      </c>
      <c r="C386" s="157"/>
      <c r="D386" s="158"/>
      <c r="E386" s="158"/>
      <c r="F386" s="65"/>
      <c r="G386" s="75">
        <f t="shared" si="30"/>
        <v>0</v>
      </c>
      <c r="H386" s="76" t="str">
        <f t="shared" si="31"/>
        <v/>
      </c>
      <c r="I386" s="78"/>
      <c r="J386" s="137"/>
      <c r="K386" s="137"/>
      <c r="L386" s="137"/>
      <c r="M386" s="137"/>
      <c r="N386" s="137"/>
      <c r="O386" s="137"/>
    </row>
    <row r="387" spans="1:15" ht="15" customHeight="1" x14ac:dyDescent="0.25">
      <c r="A387" s="181" t="s">
        <v>95</v>
      </c>
      <c r="B387" s="110" t="s">
        <v>90</v>
      </c>
      <c r="C387" s="154"/>
      <c r="D387" s="155"/>
      <c r="E387" s="155"/>
      <c r="F387" s="64"/>
      <c r="G387" s="66">
        <f t="shared" si="30"/>
        <v>0</v>
      </c>
      <c r="H387" s="71" t="str">
        <f t="shared" si="31"/>
        <v/>
      </c>
      <c r="I387" s="86"/>
      <c r="J387" s="137"/>
      <c r="K387" s="137"/>
      <c r="L387" s="137"/>
      <c r="M387" s="137"/>
      <c r="N387" s="137"/>
      <c r="O387" s="137"/>
    </row>
    <row r="388" spans="1:15" ht="15" customHeight="1" x14ac:dyDescent="0.25">
      <c r="A388" s="181" t="s">
        <v>95</v>
      </c>
      <c r="B388" s="149" t="s">
        <v>91</v>
      </c>
      <c r="C388" s="157"/>
      <c r="D388" s="158"/>
      <c r="E388" s="158"/>
      <c r="F388" s="65"/>
      <c r="G388" s="75">
        <f t="shared" si="30"/>
        <v>0</v>
      </c>
      <c r="H388" s="76" t="str">
        <f t="shared" si="31"/>
        <v/>
      </c>
      <c r="I388" s="78"/>
      <c r="J388" s="137"/>
      <c r="K388" s="137"/>
      <c r="L388" s="137"/>
      <c r="M388" s="137"/>
      <c r="N388" s="137"/>
      <c r="O388" s="137"/>
    </row>
    <row r="389" spans="1:15" ht="15" customHeight="1" x14ac:dyDescent="0.25">
      <c r="A389" s="181" t="s">
        <v>95</v>
      </c>
      <c r="B389" s="110" t="s">
        <v>92</v>
      </c>
      <c r="C389" s="154"/>
      <c r="D389" s="155"/>
      <c r="E389" s="155"/>
      <c r="F389" s="64"/>
      <c r="G389" s="66">
        <f t="shared" si="30"/>
        <v>0</v>
      </c>
      <c r="H389" s="71" t="str">
        <f t="shared" si="31"/>
        <v/>
      </c>
      <c r="I389" s="86"/>
      <c r="J389" s="137"/>
      <c r="K389" s="137"/>
      <c r="L389" s="137"/>
      <c r="M389" s="137"/>
      <c r="N389" s="137"/>
      <c r="O389" s="137"/>
    </row>
    <row r="390" spans="1:15" ht="15" customHeight="1" x14ac:dyDescent="0.25">
      <c r="A390" s="181" t="s">
        <v>95</v>
      </c>
      <c r="B390" s="149" t="s">
        <v>93</v>
      </c>
      <c r="C390" s="157"/>
      <c r="D390" s="158"/>
      <c r="E390" s="158"/>
      <c r="F390" s="65"/>
      <c r="G390" s="75">
        <f t="shared" si="30"/>
        <v>0</v>
      </c>
      <c r="H390" s="76" t="str">
        <f t="shared" si="31"/>
        <v/>
      </c>
      <c r="I390" s="78"/>
      <c r="J390" s="137"/>
      <c r="K390" s="137"/>
      <c r="L390" s="137"/>
      <c r="M390" s="137"/>
      <c r="N390" s="137"/>
      <c r="O390" s="137"/>
    </row>
    <row r="391" spans="1:15" ht="15" customHeight="1" x14ac:dyDescent="0.25">
      <c r="A391" s="181" t="s">
        <v>95</v>
      </c>
      <c r="B391" s="110" t="s">
        <v>99</v>
      </c>
      <c r="C391" s="154"/>
      <c r="D391" s="155"/>
      <c r="E391" s="155"/>
      <c r="F391" s="64"/>
      <c r="G391" s="66">
        <f t="shared" si="30"/>
        <v>0</v>
      </c>
      <c r="H391" s="71" t="str">
        <f t="shared" si="31"/>
        <v/>
      </c>
      <c r="I391" s="86"/>
      <c r="J391" s="137"/>
      <c r="K391" s="137"/>
      <c r="L391" s="137"/>
      <c r="M391" s="137"/>
      <c r="N391" s="137"/>
      <c r="O391" s="137"/>
    </row>
    <row r="392" spans="1:15" ht="15" customHeight="1" x14ac:dyDescent="0.25">
      <c r="A392" s="181" t="s">
        <v>95</v>
      </c>
      <c r="B392" s="149" t="s">
        <v>94</v>
      </c>
      <c r="C392" s="157"/>
      <c r="D392" s="158"/>
      <c r="E392" s="158"/>
      <c r="F392" s="65"/>
      <c r="G392" s="75">
        <f t="shared" si="30"/>
        <v>0</v>
      </c>
      <c r="H392" s="76" t="str">
        <f t="shared" si="31"/>
        <v/>
      </c>
      <c r="I392" s="78"/>
      <c r="J392" s="137"/>
      <c r="K392" s="137"/>
      <c r="L392" s="137"/>
      <c r="M392" s="137"/>
      <c r="N392" s="137"/>
      <c r="O392" s="137"/>
    </row>
    <row r="393" spans="1:15" ht="15" customHeight="1" x14ac:dyDescent="0.25">
      <c r="A393" s="181" t="s">
        <v>95</v>
      </c>
      <c r="B393" s="110" t="s">
        <v>100</v>
      </c>
      <c r="C393" s="154"/>
      <c r="D393" s="155"/>
      <c r="E393" s="155"/>
      <c r="F393" s="64"/>
      <c r="G393" s="66">
        <f t="shared" si="30"/>
        <v>0</v>
      </c>
      <c r="H393" s="71" t="str">
        <f t="shared" si="31"/>
        <v/>
      </c>
      <c r="I393" s="86"/>
      <c r="J393" s="137"/>
      <c r="K393" s="137"/>
      <c r="L393" s="137"/>
      <c r="M393" s="137"/>
      <c r="N393" s="137"/>
      <c r="O393" s="137"/>
    </row>
    <row r="394" spans="1:15" ht="15" customHeight="1" x14ac:dyDescent="0.25">
      <c r="A394" s="181" t="s">
        <v>95</v>
      </c>
      <c r="B394" s="119" t="s">
        <v>101</v>
      </c>
      <c r="C394" s="157"/>
      <c r="D394" s="158"/>
      <c r="E394" s="158"/>
      <c r="F394" s="65"/>
      <c r="G394" s="75">
        <f t="shared" si="30"/>
        <v>0</v>
      </c>
      <c r="H394" s="76" t="str">
        <f t="shared" si="31"/>
        <v/>
      </c>
      <c r="I394" s="78"/>
      <c r="J394" s="137"/>
      <c r="K394" s="137"/>
      <c r="L394" s="137"/>
      <c r="M394" s="137"/>
      <c r="N394" s="137"/>
      <c r="O394" s="137"/>
    </row>
    <row r="395" spans="1:15" ht="15" customHeight="1" x14ac:dyDescent="0.25">
      <c r="A395" s="181" t="s">
        <v>95</v>
      </c>
      <c r="B395" s="110" t="s">
        <v>102</v>
      </c>
      <c r="C395" s="154"/>
      <c r="D395" s="155"/>
      <c r="E395" s="155"/>
      <c r="F395" s="64"/>
      <c r="G395" s="66">
        <f t="shared" si="30"/>
        <v>0</v>
      </c>
      <c r="H395" s="71" t="str">
        <f t="shared" si="31"/>
        <v/>
      </c>
      <c r="I395" s="86"/>
      <c r="J395" s="137"/>
      <c r="K395" s="137"/>
      <c r="L395" s="137"/>
      <c r="M395" s="137"/>
      <c r="N395" s="137"/>
      <c r="O395" s="137"/>
    </row>
    <row r="396" spans="1:15" ht="15" customHeight="1" x14ac:dyDescent="0.25">
      <c r="A396" s="181" t="s">
        <v>95</v>
      </c>
      <c r="B396" s="149" t="s">
        <v>103</v>
      </c>
      <c r="C396" s="157"/>
      <c r="D396" s="158"/>
      <c r="E396" s="158"/>
      <c r="F396" s="65"/>
      <c r="G396" s="75">
        <f t="shared" si="30"/>
        <v>0</v>
      </c>
      <c r="H396" s="76" t="str">
        <f t="shared" si="31"/>
        <v/>
      </c>
      <c r="I396" s="78"/>
      <c r="J396" s="137"/>
      <c r="K396" s="137"/>
      <c r="L396" s="137"/>
      <c r="M396" s="137"/>
      <c r="N396" s="137"/>
      <c r="O396" s="137"/>
    </row>
    <row r="397" spans="1:15" ht="15" customHeight="1" x14ac:dyDescent="0.25">
      <c r="A397" s="181" t="s">
        <v>95</v>
      </c>
      <c r="B397" s="110" t="s">
        <v>104</v>
      </c>
      <c r="C397" s="154"/>
      <c r="D397" s="155"/>
      <c r="E397" s="155"/>
      <c r="F397" s="64"/>
      <c r="G397" s="66">
        <f t="shared" si="30"/>
        <v>0</v>
      </c>
      <c r="H397" s="71" t="str">
        <f t="shared" si="31"/>
        <v/>
      </c>
      <c r="I397" s="86"/>
      <c r="J397" s="137"/>
      <c r="K397" s="137"/>
      <c r="L397" s="137"/>
      <c r="M397" s="137"/>
      <c r="N397" s="137"/>
      <c r="O397" s="137"/>
    </row>
    <row r="398" spans="1:15" ht="15" customHeight="1" x14ac:dyDescent="0.25">
      <c r="A398" s="181" t="s">
        <v>95</v>
      </c>
      <c r="B398" s="149" t="s">
        <v>105</v>
      </c>
      <c r="C398" s="157"/>
      <c r="D398" s="158"/>
      <c r="E398" s="158"/>
      <c r="F398" s="65"/>
      <c r="G398" s="75">
        <f t="shared" si="30"/>
        <v>0</v>
      </c>
      <c r="H398" s="76" t="str">
        <f t="shared" si="31"/>
        <v/>
      </c>
      <c r="I398" s="78"/>
      <c r="J398" s="137"/>
      <c r="K398" s="137"/>
      <c r="L398" s="137"/>
      <c r="M398" s="137"/>
      <c r="N398" s="137"/>
      <c r="O398" s="137"/>
    </row>
    <row r="399" spans="1:15" ht="15" customHeight="1" x14ac:dyDescent="0.25">
      <c r="A399" s="181" t="s">
        <v>95</v>
      </c>
      <c r="B399" s="110" t="s">
        <v>106</v>
      </c>
      <c r="C399" s="154"/>
      <c r="D399" s="155"/>
      <c r="E399" s="155"/>
      <c r="F399" s="64"/>
      <c r="G399" s="66">
        <f t="shared" si="30"/>
        <v>0</v>
      </c>
      <c r="H399" s="71" t="str">
        <f t="shared" si="31"/>
        <v/>
      </c>
      <c r="I399" s="86"/>
      <c r="J399" s="137"/>
      <c r="K399" s="137"/>
      <c r="L399" s="137"/>
      <c r="M399" s="137"/>
      <c r="N399" s="137"/>
      <c r="O399" s="137"/>
    </row>
    <row r="400" spans="1:15" ht="15" customHeight="1" x14ac:dyDescent="0.25">
      <c r="A400" s="181" t="s">
        <v>95</v>
      </c>
      <c r="B400" s="149" t="s">
        <v>107</v>
      </c>
      <c r="C400" s="157"/>
      <c r="D400" s="158"/>
      <c r="E400" s="158"/>
      <c r="F400" s="65"/>
      <c r="G400" s="75">
        <f t="shared" si="30"/>
        <v>0</v>
      </c>
      <c r="H400" s="76" t="str">
        <f t="shared" si="31"/>
        <v/>
      </c>
      <c r="I400" s="78"/>
      <c r="J400" s="137"/>
      <c r="K400" s="137"/>
      <c r="L400" s="137"/>
      <c r="M400" s="137"/>
      <c r="N400" s="137"/>
      <c r="O400" s="137"/>
    </row>
    <row r="401" spans="1:15" ht="15" customHeight="1" x14ac:dyDescent="0.25">
      <c r="A401" s="181" t="s">
        <v>95</v>
      </c>
      <c r="B401" s="110" t="s">
        <v>108</v>
      </c>
      <c r="C401" s="154"/>
      <c r="D401" s="155"/>
      <c r="E401" s="155"/>
      <c r="F401" s="64"/>
      <c r="G401" s="66">
        <f t="shared" si="30"/>
        <v>0</v>
      </c>
      <c r="H401" s="71" t="str">
        <f t="shared" si="31"/>
        <v/>
      </c>
      <c r="I401" s="86"/>
      <c r="J401" s="137"/>
      <c r="K401" s="137"/>
      <c r="L401" s="137"/>
      <c r="M401" s="137"/>
      <c r="N401" s="137"/>
      <c r="O401" s="137"/>
    </row>
    <row r="402" spans="1:15" ht="15" customHeight="1" x14ac:dyDescent="0.25">
      <c r="A402" s="181" t="s">
        <v>95</v>
      </c>
      <c r="B402" s="149" t="s">
        <v>109</v>
      </c>
      <c r="C402" s="157"/>
      <c r="D402" s="158"/>
      <c r="E402" s="158"/>
      <c r="F402" s="65"/>
      <c r="G402" s="75">
        <f t="shared" si="30"/>
        <v>0</v>
      </c>
      <c r="H402" s="76" t="str">
        <f t="shared" si="31"/>
        <v/>
      </c>
      <c r="I402" s="78"/>
      <c r="J402" s="137"/>
      <c r="K402" s="137"/>
      <c r="L402" s="137"/>
      <c r="M402" s="137"/>
      <c r="N402" s="137"/>
      <c r="O402" s="137"/>
    </row>
    <row r="403" spans="1:15" ht="15" customHeight="1" x14ac:dyDescent="0.25">
      <c r="A403" s="181" t="s">
        <v>95</v>
      </c>
      <c r="B403" s="110" t="s">
        <v>110</v>
      </c>
      <c r="C403" s="154"/>
      <c r="D403" s="155"/>
      <c r="E403" s="155"/>
      <c r="F403" s="64"/>
      <c r="G403" s="66">
        <f t="shared" si="30"/>
        <v>0</v>
      </c>
      <c r="H403" s="71" t="str">
        <f t="shared" si="31"/>
        <v/>
      </c>
      <c r="I403" s="86"/>
      <c r="J403" s="137"/>
      <c r="K403" s="137"/>
      <c r="L403" s="137"/>
      <c r="M403" s="137"/>
      <c r="N403" s="137"/>
      <c r="O403" s="137"/>
    </row>
    <row r="404" spans="1:15" ht="15" customHeight="1" x14ac:dyDescent="0.25">
      <c r="A404" s="181" t="s">
        <v>95</v>
      </c>
      <c r="B404" s="149" t="s">
        <v>111</v>
      </c>
      <c r="C404" s="157"/>
      <c r="D404" s="158"/>
      <c r="E404" s="158"/>
      <c r="F404" s="65"/>
      <c r="G404" s="75">
        <f t="shared" si="30"/>
        <v>0</v>
      </c>
      <c r="H404" s="76" t="str">
        <f t="shared" si="31"/>
        <v/>
      </c>
      <c r="I404" s="78"/>
      <c r="J404" s="137"/>
      <c r="K404" s="137"/>
      <c r="L404" s="137"/>
      <c r="M404" s="137"/>
      <c r="N404" s="137"/>
      <c r="O404" s="137"/>
    </row>
    <row r="405" spans="1:15" ht="15" customHeight="1" x14ac:dyDescent="0.25">
      <c r="A405" s="181" t="s">
        <v>95</v>
      </c>
      <c r="B405" s="110" t="s">
        <v>112</v>
      </c>
      <c r="C405" s="154"/>
      <c r="D405" s="155"/>
      <c r="E405" s="155"/>
      <c r="F405" s="64"/>
      <c r="G405" s="66">
        <f t="shared" si="30"/>
        <v>0</v>
      </c>
      <c r="H405" s="71" t="str">
        <f t="shared" si="31"/>
        <v/>
      </c>
      <c r="I405" s="86"/>
      <c r="J405" s="137"/>
      <c r="K405" s="137"/>
      <c r="L405" s="137"/>
      <c r="M405" s="137"/>
      <c r="N405" s="137"/>
      <c r="O405" s="137"/>
    </row>
    <row r="406" spans="1:15" ht="15" customHeight="1" x14ac:dyDescent="0.25">
      <c r="A406" s="181" t="s">
        <v>95</v>
      </c>
      <c r="B406" s="149" t="s">
        <v>113</v>
      </c>
      <c r="C406" s="157"/>
      <c r="D406" s="158"/>
      <c r="E406" s="158"/>
      <c r="F406" s="65"/>
      <c r="G406" s="75">
        <f t="shared" si="30"/>
        <v>0</v>
      </c>
      <c r="H406" s="76" t="str">
        <f t="shared" si="31"/>
        <v/>
      </c>
      <c r="I406" s="78"/>
      <c r="J406" s="137"/>
      <c r="K406" s="137"/>
      <c r="L406" s="137"/>
      <c r="M406" s="137"/>
      <c r="N406" s="137"/>
      <c r="O406" s="137"/>
    </row>
    <row r="407" spans="1:15" ht="15" customHeight="1" x14ac:dyDescent="0.25">
      <c r="A407" s="181" t="s">
        <v>95</v>
      </c>
      <c r="B407" s="110" t="s">
        <v>114</v>
      </c>
      <c r="C407" s="154"/>
      <c r="D407" s="155"/>
      <c r="E407" s="155"/>
      <c r="F407" s="64"/>
      <c r="G407" s="66">
        <f t="shared" si="30"/>
        <v>0</v>
      </c>
      <c r="H407" s="71" t="str">
        <f t="shared" si="31"/>
        <v/>
      </c>
      <c r="I407" s="86"/>
      <c r="J407" s="137"/>
      <c r="K407" s="137"/>
      <c r="L407" s="137"/>
      <c r="M407" s="137"/>
      <c r="N407" s="137"/>
      <c r="O407" s="137"/>
    </row>
    <row r="408" spans="1:15" ht="15" customHeight="1" x14ac:dyDescent="0.25">
      <c r="A408" s="181" t="s">
        <v>95</v>
      </c>
      <c r="B408" s="119" t="s">
        <v>115</v>
      </c>
      <c r="C408" s="157"/>
      <c r="D408" s="158"/>
      <c r="E408" s="158"/>
      <c r="F408" s="65"/>
      <c r="G408" s="75">
        <f t="shared" si="30"/>
        <v>0</v>
      </c>
      <c r="H408" s="76" t="str">
        <f t="shared" si="31"/>
        <v/>
      </c>
      <c r="I408" s="78"/>
      <c r="J408" s="137"/>
      <c r="K408" s="137"/>
      <c r="L408" s="137"/>
      <c r="M408" s="137"/>
      <c r="N408" s="137"/>
      <c r="O408" s="137"/>
    </row>
    <row r="409" spans="1:15" ht="15" customHeight="1" x14ac:dyDescent="0.25">
      <c r="A409" s="181" t="s">
        <v>95</v>
      </c>
      <c r="B409" s="110" t="s">
        <v>116</v>
      </c>
      <c r="C409" s="154"/>
      <c r="D409" s="155"/>
      <c r="E409" s="155"/>
      <c r="F409" s="64"/>
      <c r="G409" s="66">
        <f t="shared" ref="G409" si="32">IF(ISERROR(C409- D409)=TRUE,"",C409 - D409)</f>
        <v>0</v>
      </c>
      <c r="H409" s="71" t="str">
        <f t="shared" ref="H409" si="33">IF(ISERROR((((C409- D409)/D409)*100)=TRUE),"",IF((((C409- D409)/D409)*100)&lt;-7,FIXED(((C409- D409)/D409)*100, 1,TRUE) &amp;"%" &amp; "▼",IF((((C409- D409)/D409)*100)&gt;7,FIXED(((C409- D409)/D409)*100, 1,TRUE) &amp;"%" &amp;"▲",FIXED(((C409- D409)/D409)*100, 1,TRUE)&amp;"%")))</f>
        <v/>
      </c>
      <c r="I409" s="86"/>
      <c r="J409" s="137"/>
      <c r="K409" s="137"/>
      <c r="L409" s="137"/>
      <c r="M409" s="137"/>
      <c r="N409" s="137"/>
      <c r="O409" s="137"/>
    </row>
    <row r="410" spans="1:15" ht="15" customHeight="1" x14ac:dyDescent="0.25">
      <c r="A410" s="181" t="s">
        <v>95</v>
      </c>
      <c r="B410" s="119" t="s">
        <v>170</v>
      </c>
      <c r="C410" s="157"/>
      <c r="D410" s="158"/>
      <c r="E410" s="158"/>
      <c r="F410" s="65"/>
      <c r="G410" s="75"/>
      <c r="H410" s="76"/>
      <c r="I410" s="78"/>
      <c r="J410" s="137"/>
      <c r="K410" s="137"/>
      <c r="L410" s="137"/>
      <c r="M410" s="137"/>
      <c r="N410" s="137"/>
      <c r="O410" s="137"/>
    </row>
    <row r="411" spans="1:15" ht="15" customHeight="1" x14ac:dyDescent="0.25">
      <c r="A411" s="181" t="s">
        <v>95</v>
      </c>
      <c r="B411" s="122" t="s">
        <v>8</v>
      </c>
      <c r="C411" s="123">
        <f>SUMIFS((C7:C410),(A7:A410),A411)</f>
        <v>0</v>
      </c>
      <c r="D411" s="123">
        <f t="shared" ref="D411:F411" si="34">SUMIFS((D$7:D$409),($A$7:$A$409),$A$411)</f>
        <v>0</v>
      </c>
      <c r="E411" s="123">
        <f t="shared" si="34"/>
        <v>0</v>
      </c>
      <c r="F411" s="123">
        <f t="shared" si="34"/>
        <v>0</v>
      </c>
      <c r="G411" s="84">
        <f t="shared" ref="G411" si="35">IF(ISERROR(C411- D411)=TRUE,"",C411 - D411)</f>
        <v>0</v>
      </c>
      <c r="H411" s="85" t="str">
        <f t="shared" ref="H411" si="36">IF(ISERROR((((C411- D411)/D411)*100)=TRUE),"",IF((((C411- D411)/D411)*100)&lt;-7,FIXED(((C411- D411)/D411)*100, 1,TRUE) &amp;"%" &amp; "▼",IF((((C411- D411)/D411)*100)&gt;7,FIXED(((C411- D411)/D411)*100, 1,TRUE) &amp;"%" &amp;"▲",FIXED(((C411- D411)/D411)*100, 1,TRUE)&amp;"%")))</f>
        <v/>
      </c>
      <c r="I411" s="86"/>
      <c r="J411" s="137"/>
      <c r="K411" s="137"/>
      <c r="L411" s="137"/>
      <c r="M411" s="137"/>
      <c r="N411" s="137"/>
      <c r="O411" s="137"/>
    </row>
    <row r="412" spans="1:15" ht="15" customHeight="1" x14ac:dyDescent="0.25">
      <c r="A412" s="53" t="s">
        <v>28</v>
      </c>
      <c r="B412" s="149"/>
      <c r="C412" s="158"/>
      <c r="D412" s="158"/>
      <c r="E412" s="158"/>
      <c r="F412" s="65"/>
      <c r="G412" s="75">
        <f t="shared" si="26"/>
        <v>0</v>
      </c>
      <c r="H412" s="76" t="str">
        <f t="shared" si="27"/>
        <v/>
      </c>
      <c r="I412" s="74"/>
    </row>
    <row r="413" spans="1:15" ht="15" customHeight="1" x14ac:dyDescent="0.25">
      <c r="A413" s="131" t="s">
        <v>28</v>
      </c>
      <c r="B413" s="110" t="s">
        <v>56</v>
      </c>
      <c r="C413" s="116"/>
      <c r="D413" s="117"/>
      <c r="E413" s="117"/>
      <c r="F413" s="66"/>
      <c r="G413" s="66">
        <f t="shared" si="26"/>
        <v>0</v>
      </c>
      <c r="H413" s="71" t="str">
        <f t="shared" si="27"/>
        <v/>
      </c>
      <c r="I413" s="51"/>
      <c r="J413" s="137"/>
      <c r="K413" s="137"/>
      <c r="L413" s="137"/>
      <c r="M413" s="137"/>
      <c r="N413" s="137"/>
      <c r="O413" s="137"/>
    </row>
    <row r="414" spans="1:15" ht="15" customHeight="1" x14ac:dyDescent="0.25">
      <c r="A414" s="131" t="s">
        <v>28</v>
      </c>
      <c r="B414" s="119" t="s">
        <v>61</v>
      </c>
      <c r="C414" s="120"/>
      <c r="D414" s="121"/>
      <c r="E414" s="121"/>
      <c r="F414" s="75"/>
      <c r="G414" s="75">
        <f t="shared" si="26"/>
        <v>0</v>
      </c>
      <c r="H414" s="76" t="str">
        <f t="shared" si="27"/>
        <v/>
      </c>
      <c r="I414" s="82"/>
      <c r="J414" s="137"/>
      <c r="K414" s="137"/>
      <c r="L414" s="137"/>
      <c r="M414" s="137"/>
      <c r="N414" s="137"/>
      <c r="O414" s="137"/>
    </row>
    <row r="415" spans="1:15" ht="15" customHeight="1" x14ac:dyDescent="0.25">
      <c r="A415" s="131" t="s">
        <v>28</v>
      </c>
      <c r="B415" s="110" t="s">
        <v>62</v>
      </c>
      <c r="C415" s="116">
        <v>274254</v>
      </c>
      <c r="D415" s="117">
        <v>270230</v>
      </c>
      <c r="E415" s="117">
        <v>240559</v>
      </c>
      <c r="F415" s="66">
        <v>238312</v>
      </c>
      <c r="G415" s="66">
        <f t="shared" si="26"/>
        <v>4024</v>
      </c>
      <c r="H415" s="71" t="str">
        <f t="shared" si="27"/>
        <v>1,5%</v>
      </c>
      <c r="I415" s="51"/>
      <c r="J415" s="137"/>
      <c r="K415" s="137"/>
      <c r="L415" s="137"/>
      <c r="M415" s="137"/>
      <c r="N415" s="137"/>
      <c r="O415" s="137"/>
    </row>
    <row r="416" spans="1:15" ht="15" customHeight="1" x14ac:dyDescent="0.25">
      <c r="A416" s="131" t="s">
        <v>28</v>
      </c>
      <c r="B416" s="149" t="s">
        <v>63</v>
      </c>
      <c r="C416" s="157"/>
      <c r="D416" s="158"/>
      <c r="E416" s="158"/>
      <c r="F416" s="65"/>
      <c r="G416" s="75">
        <f t="shared" si="26"/>
        <v>0</v>
      </c>
      <c r="H416" s="76" t="str">
        <f t="shared" si="27"/>
        <v/>
      </c>
      <c r="I416" s="52"/>
      <c r="J416" s="137"/>
      <c r="K416" s="137"/>
      <c r="L416" s="137"/>
      <c r="M416" s="137"/>
      <c r="N416" s="137"/>
      <c r="O416" s="137"/>
    </row>
    <row r="417" spans="1:15" ht="15" customHeight="1" x14ac:dyDescent="0.25">
      <c r="A417" s="131" t="s">
        <v>28</v>
      </c>
      <c r="B417" s="110" t="s">
        <v>64</v>
      </c>
      <c r="C417" s="116"/>
      <c r="D417" s="117"/>
      <c r="E417" s="117"/>
      <c r="F417" s="66"/>
      <c r="G417" s="66">
        <f t="shared" si="26"/>
        <v>0</v>
      </c>
      <c r="H417" s="71" t="str">
        <f t="shared" si="27"/>
        <v/>
      </c>
      <c r="I417" s="51"/>
      <c r="J417" s="137"/>
      <c r="K417" s="137"/>
      <c r="L417" s="137"/>
      <c r="M417" s="137"/>
      <c r="N417" s="137"/>
      <c r="O417" s="137"/>
    </row>
    <row r="418" spans="1:15" ht="15" customHeight="1" x14ac:dyDescent="0.25">
      <c r="A418" s="131" t="s">
        <v>28</v>
      </c>
      <c r="B418" s="149" t="s">
        <v>65</v>
      </c>
      <c r="C418" s="157"/>
      <c r="D418" s="158"/>
      <c r="E418" s="158"/>
      <c r="F418" s="65"/>
      <c r="G418" s="75">
        <f t="shared" si="26"/>
        <v>0</v>
      </c>
      <c r="H418" s="76" t="str">
        <f t="shared" si="27"/>
        <v/>
      </c>
      <c r="I418" s="52"/>
      <c r="J418" s="137"/>
      <c r="K418" s="137"/>
      <c r="L418" s="137"/>
      <c r="M418" s="137"/>
      <c r="N418" s="137"/>
      <c r="O418" s="137"/>
    </row>
    <row r="419" spans="1:15" ht="15" customHeight="1" x14ac:dyDescent="0.25">
      <c r="A419" s="131" t="s">
        <v>28</v>
      </c>
      <c r="B419" s="110" t="s">
        <v>66</v>
      </c>
      <c r="C419" s="116"/>
      <c r="D419" s="117"/>
      <c r="E419" s="117"/>
      <c r="F419" s="66"/>
      <c r="G419" s="66">
        <f t="shared" si="26"/>
        <v>0</v>
      </c>
      <c r="H419" s="71" t="str">
        <f t="shared" si="27"/>
        <v/>
      </c>
      <c r="I419" s="51"/>
      <c r="J419" s="137"/>
      <c r="K419" s="137"/>
      <c r="L419" s="137"/>
      <c r="M419" s="137"/>
      <c r="N419" s="137"/>
      <c r="O419" s="137"/>
    </row>
    <row r="420" spans="1:15" ht="15" customHeight="1" x14ac:dyDescent="0.25">
      <c r="A420" s="131" t="s">
        <v>28</v>
      </c>
      <c r="B420" s="149" t="s">
        <v>97</v>
      </c>
      <c r="C420" s="157"/>
      <c r="D420" s="158"/>
      <c r="E420" s="158"/>
      <c r="F420" s="65"/>
      <c r="G420" s="75">
        <f t="shared" si="26"/>
        <v>0</v>
      </c>
      <c r="H420" s="76" t="str">
        <f t="shared" si="27"/>
        <v/>
      </c>
      <c r="I420" s="52"/>
      <c r="J420" s="137"/>
      <c r="K420" s="137"/>
      <c r="L420" s="137"/>
      <c r="M420" s="137"/>
      <c r="N420" s="137"/>
      <c r="O420" s="137"/>
    </row>
    <row r="421" spans="1:15" ht="15" customHeight="1" x14ac:dyDescent="0.25">
      <c r="A421" s="131" t="s">
        <v>28</v>
      </c>
      <c r="B421" s="110" t="s">
        <v>67</v>
      </c>
      <c r="C421" s="116"/>
      <c r="D421" s="117"/>
      <c r="E421" s="117"/>
      <c r="F421" s="66"/>
      <c r="G421" s="66">
        <f t="shared" si="26"/>
        <v>0</v>
      </c>
      <c r="H421" s="71" t="str">
        <f t="shared" si="27"/>
        <v/>
      </c>
      <c r="I421" s="51"/>
      <c r="J421" s="137"/>
      <c r="K421" s="137"/>
      <c r="L421" s="137"/>
      <c r="M421" s="137"/>
      <c r="N421" s="137"/>
      <c r="O421" s="137"/>
    </row>
    <row r="422" spans="1:15" ht="15" customHeight="1" x14ac:dyDescent="0.25">
      <c r="A422" s="131" t="s">
        <v>28</v>
      </c>
      <c r="B422" s="119" t="s">
        <v>68</v>
      </c>
      <c r="C422" s="120"/>
      <c r="D422" s="121"/>
      <c r="E422" s="121"/>
      <c r="F422" s="75"/>
      <c r="G422" s="75">
        <f t="shared" si="26"/>
        <v>0</v>
      </c>
      <c r="H422" s="76" t="str">
        <f t="shared" si="27"/>
        <v/>
      </c>
      <c r="I422" s="82"/>
      <c r="J422" s="137"/>
      <c r="K422" s="137"/>
      <c r="L422" s="137"/>
      <c r="M422" s="137"/>
      <c r="N422" s="137"/>
      <c r="O422" s="137"/>
    </row>
    <row r="423" spans="1:15" ht="15" customHeight="1" x14ac:dyDescent="0.25">
      <c r="A423" s="131" t="s">
        <v>28</v>
      </c>
      <c r="B423" s="143" t="s">
        <v>69</v>
      </c>
      <c r="C423" s="154"/>
      <c r="D423" s="155"/>
      <c r="E423" s="155"/>
      <c r="F423" s="64"/>
      <c r="G423" s="66">
        <f t="shared" si="26"/>
        <v>0</v>
      </c>
      <c r="H423" s="71" t="str">
        <f t="shared" si="27"/>
        <v/>
      </c>
      <c r="I423" s="83"/>
      <c r="J423" s="137"/>
      <c r="K423" s="137"/>
      <c r="L423" s="137"/>
      <c r="M423" s="137"/>
      <c r="N423" s="137"/>
      <c r="O423" s="137"/>
    </row>
    <row r="424" spans="1:15" ht="15" customHeight="1" x14ac:dyDescent="0.25">
      <c r="A424" s="131" t="s">
        <v>28</v>
      </c>
      <c r="B424" s="119" t="s">
        <v>70</v>
      </c>
      <c r="C424" s="120"/>
      <c r="D424" s="121"/>
      <c r="E424" s="121"/>
      <c r="F424" s="75"/>
      <c r="G424" s="75">
        <f t="shared" si="26"/>
        <v>0</v>
      </c>
      <c r="H424" s="76" t="str">
        <f t="shared" si="27"/>
        <v/>
      </c>
      <c r="I424" s="82"/>
      <c r="J424" s="137"/>
      <c r="K424" s="137"/>
      <c r="L424" s="137"/>
      <c r="M424" s="137"/>
      <c r="N424" s="137"/>
      <c r="O424" s="137"/>
    </row>
    <row r="425" spans="1:15" ht="15" customHeight="1" x14ac:dyDescent="0.25">
      <c r="A425" s="131" t="s">
        <v>28</v>
      </c>
      <c r="B425" s="143" t="s">
        <v>71</v>
      </c>
      <c r="C425" s="154"/>
      <c r="D425" s="155"/>
      <c r="E425" s="155"/>
      <c r="F425" s="64"/>
      <c r="G425" s="66">
        <f t="shared" si="26"/>
        <v>0</v>
      </c>
      <c r="H425" s="71" t="str">
        <f t="shared" si="27"/>
        <v/>
      </c>
      <c r="I425" s="83"/>
      <c r="J425" s="137"/>
      <c r="K425" s="137"/>
      <c r="L425" s="137"/>
      <c r="M425" s="137"/>
      <c r="N425" s="137"/>
      <c r="O425" s="137"/>
    </row>
    <row r="426" spans="1:15" ht="15" customHeight="1" x14ac:dyDescent="0.25">
      <c r="A426" s="131" t="s">
        <v>28</v>
      </c>
      <c r="B426" s="119" t="s">
        <v>72</v>
      </c>
      <c r="C426" s="120"/>
      <c r="D426" s="121"/>
      <c r="E426" s="121"/>
      <c r="F426" s="75"/>
      <c r="G426" s="75">
        <f t="shared" si="26"/>
        <v>0</v>
      </c>
      <c r="H426" s="76" t="str">
        <f t="shared" si="27"/>
        <v/>
      </c>
      <c r="I426" s="82"/>
      <c r="J426" s="137"/>
      <c r="K426" s="137"/>
      <c r="L426" s="137"/>
      <c r="M426" s="137"/>
      <c r="N426" s="137"/>
      <c r="O426" s="137"/>
    </row>
    <row r="427" spans="1:15" ht="15" customHeight="1" x14ac:dyDescent="0.25">
      <c r="A427" s="131" t="s">
        <v>28</v>
      </c>
      <c r="B427" s="143" t="s">
        <v>73</v>
      </c>
      <c r="C427" s="154"/>
      <c r="D427" s="155"/>
      <c r="E427" s="155"/>
      <c r="F427" s="64"/>
      <c r="G427" s="66">
        <f t="shared" si="26"/>
        <v>0</v>
      </c>
      <c r="H427" s="71" t="str">
        <f t="shared" si="27"/>
        <v/>
      </c>
      <c r="I427" s="83"/>
      <c r="J427" s="137"/>
      <c r="K427" s="137"/>
      <c r="L427" s="137"/>
      <c r="M427" s="137"/>
      <c r="N427" s="137"/>
      <c r="O427" s="137"/>
    </row>
    <row r="428" spans="1:15" ht="15" customHeight="1" x14ac:dyDescent="0.25">
      <c r="A428" s="131" t="s">
        <v>28</v>
      </c>
      <c r="B428" s="119" t="s">
        <v>74</v>
      </c>
      <c r="C428" s="120"/>
      <c r="D428" s="121"/>
      <c r="E428" s="121"/>
      <c r="F428" s="75"/>
      <c r="G428" s="75">
        <f t="shared" si="26"/>
        <v>0</v>
      </c>
      <c r="H428" s="76" t="str">
        <f t="shared" si="27"/>
        <v/>
      </c>
      <c r="I428" s="82"/>
      <c r="J428" s="137"/>
      <c r="K428" s="137"/>
      <c r="L428" s="137"/>
      <c r="M428" s="137"/>
      <c r="N428" s="137"/>
      <c r="O428" s="137"/>
    </row>
    <row r="429" spans="1:15" ht="15" customHeight="1" x14ac:dyDescent="0.25">
      <c r="A429" s="131" t="s">
        <v>28</v>
      </c>
      <c r="B429" s="110" t="s">
        <v>75</v>
      </c>
      <c r="C429" s="116"/>
      <c r="D429" s="117"/>
      <c r="E429" s="117"/>
      <c r="F429" s="66"/>
      <c r="G429" s="66">
        <f t="shared" si="26"/>
        <v>0</v>
      </c>
      <c r="H429" s="71" t="str">
        <f t="shared" si="27"/>
        <v/>
      </c>
      <c r="I429" s="51"/>
      <c r="J429" s="137"/>
      <c r="K429" s="137"/>
      <c r="L429" s="137"/>
      <c r="M429" s="137"/>
      <c r="N429" s="137"/>
      <c r="O429" s="137"/>
    </row>
    <row r="430" spans="1:15" ht="15" customHeight="1" x14ac:dyDescent="0.25">
      <c r="A430" s="131" t="s">
        <v>28</v>
      </c>
      <c r="B430" s="149" t="s">
        <v>76</v>
      </c>
      <c r="C430" s="157"/>
      <c r="D430" s="158"/>
      <c r="E430" s="158"/>
      <c r="F430" s="65"/>
      <c r="G430" s="75">
        <f t="shared" si="26"/>
        <v>0</v>
      </c>
      <c r="H430" s="76" t="str">
        <f t="shared" si="27"/>
        <v/>
      </c>
      <c r="I430" s="52"/>
      <c r="J430" s="137"/>
      <c r="K430" s="137"/>
      <c r="L430" s="137"/>
      <c r="M430" s="137"/>
      <c r="N430" s="137"/>
      <c r="O430" s="137"/>
    </row>
    <row r="431" spans="1:15" ht="15" customHeight="1" x14ac:dyDescent="0.25">
      <c r="A431" s="131" t="s">
        <v>28</v>
      </c>
      <c r="B431" s="110" t="s">
        <v>77</v>
      </c>
      <c r="C431" s="116"/>
      <c r="D431" s="117"/>
      <c r="E431" s="117"/>
      <c r="F431" s="66"/>
      <c r="G431" s="66">
        <f t="shared" si="26"/>
        <v>0</v>
      </c>
      <c r="H431" s="71" t="str">
        <f t="shared" si="27"/>
        <v/>
      </c>
      <c r="I431" s="51"/>
      <c r="J431" s="137"/>
      <c r="K431" s="137"/>
      <c r="L431" s="137"/>
      <c r="M431" s="137"/>
      <c r="N431" s="137"/>
      <c r="O431" s="137"/>
    </row>
    <row r="432" spans="1:15" ht="15" customHeight="1" x14ac:dyDescent="0.25">
      <c r="A432" s="131" t="s">
        <v>28</v>
      </c>
      <c r="B432" s="149" t="s">
        <v>78</v>
      </c>
      <c r="C432" s="157"/>
      <c r="D432" s="158"/>
      <c r="E432" s="158"/>
      <c r="F432" s="65"/>
      <c r="G432" s="75">
        <f t="shared" si="26"/>
        <v>0</v>
      </c>
      <c r="H432" s="76" t="str">
        <f t="shared" si="27"/>
        <v/>
      </c>
      <c r="I432" s="52"/>
      <c r="J432" s="137"/>
      <c r="K432" s="137"/>
      <c r="L432" s="137"/>
      <c r="M432" s="137"/>
      <c r="N432" s="137"/>
      <c r="O432" s="137"/>
    </row>
    <row r="433" spans="1:15" ht="15" customHeight="1" x14ac:dyDescent="0.25">
      <c r="A433" s="131" t="s">
        <v>28</v>
      </c>
      <c r="B433" s="110" t="s">
        <v>79</v>
      </c>
      <c r="C433" s="116"/>
      <c r="D433" s="117"/>
      <c r="E433" s="117"/>
      <c r="F433" s="66"/>
      <c r="G433" s="66">
        <f t="shared" si="26"/>
        <v>0</v>
      </c>
      <c r="H433" s="71" t="str">
        <f t="shared" si="27"/>
        <v/>
      </c>
      <c r="I433" s="51"/>
      <c r="J433" s="137"/>
      <c r="K433" s="137"/>
      <c r="L433" s="137"/>
      <c r="M433" s="137"/>
      <c r="N433" s="137"/>
      <c r="O433" s="137"/>
    </row>
    <row r="434" spans="1:15" ht="15" customHeight="1" x14ac:dyDescent="0.25">
      <c r="A434" s="131" t="s">
        <v>28</v>
      </c>
      <c r="B434" s="149" t="s">
        <v>80</v>
      </c>
      <c r="C434" s="157"/>
      <c r="D434" s="158"/>
      <c r="E434" s="158"/>
      <c r="F434" s="65"/>
      <c r="G434" s="75">
        <f t="shared" si="26"/>
        <v>0</v>
      </c>
      <c r="H434" s="76" t="str">
        <f t="shared" si="27"/>
        <v/>
      </c>
      <c r="I434" s="52"/>
      <c r="J434" s="137"/>
      <c r="K434" s="137"/>
      <c r="L434" s="137"/>
      <c r="M434" s="137"/>
      <c r="N434" s="137"/>
      <c r="O434" s="137"/>
    </row>
    <row r="435" spans="1:15" ht="15" customHeight="1" x14ac:dyDescent="0.25">
      <c r="A435" s="131" t="s">
        <v>28</v>
      </c>
      <c r="B435" s="110" t="s">
        <v>81</v>
      </c>
      <c r="C435" s="116"/>
      <c r="D435" s="117"/>
      <c r="E435" s="117"/>
      <c r="F435" s="66"/>
      <c r="G435" s="66">
        <f t="shared" si="26"/>
        <v>0</v>
      </c>
      <c r="H435" s="71" t="str">
        <f t="shared" si="27"/>
        <v/>
      </c>
      <c r="I435" s="51"/>
      <c r="J435" s="137"/>
      <c r="K435" s="137"/>
      <c r="L435" s="137"/>
      <c r="M435" s="137"/>
      <c r="N435" s="137"/>
      <c r="O435" s="137"/>
    </row>
    <row r="436" spans="1:15" ht="15" customHeight="1" x14ac:dyDescent="0.25">
      <c r="A436" s="131" t="s">
        <v>28</v>
      </c>
      <c r="B436" s="149" t="s">
        <v>82</v>
      </c>
      <c r="C436" s="157"/>
      <c r="D436" s="158"/>
      <c r="E436" s="158"/>
      <c r="F436" s="65"/>
      <c r="G436" s="75">
        <f t="shared" si="26"/>
        <v>0</v>
      </c>
      <c r="H436" s="76" t="str">
        <f t="shared" si="27"/>
        <v/>
      </c>
      <c r="I436" s="52"/>
      <c r="J436" s="137"/>
      <c r="K436" s="137"/>
      <c r="L436" s="137"/>
      <c r="M436" s="137"/>
      <c r="N436" s="137"/>
      <c r="O436" s="137"/>
    </row>
    <row r="437" spans="1:15" ht="15" customHeight="1" x14ac:dyDescent="0.25">
      <c r="A437" s="131" t="s">
        <v>28</v>
      </c>
      <c r="B437" s="110" t="s">
        <v>83</v>
      </c>
      <c r="C437" s="116"/>
      <c r="D437" s="117"/>
      <c r="E437" s="117"/>
      <c r="F437" s="66"/>
      <c r="G437" s="66">
        <f t="shared" si="26"/>
        <v>0</v>
      </c>
      <c r="H437" s="71" t="str">
        <f t="shared" si="27"/>
        <v/>
      </c>
      <c r="I437" s="51"/>
      <c r="J437" s="137"/>
      <c r="K437" s="137"/>
      <c r="L437" s="137"/>
      <c r="M437" s="137"/>
      <c r="N437" s="137"/>
      <c r="O437" s="137"/>
    </row>
    <row r="438" spans="1:15" ht="15" customHeight="1" x14ac:dyDescent="0.25">
      <c r="A438" s="131" t="s">
        <v>28</v>
      </c>
      <c r="B438" s="149" t="s">
        <v>84</v>
      </c>
      <c r="C438" s="157"/>
      <c r="D438" s="158"/>
      <c r="E438" s="158"/>
      <c r="F438" s="65"/>
      <c r="G438" s="75">
        <f t="shared" si="26"/>
        <v>0</v>
      </c>
      <c r="H438" s="76" t="str">
        <f t="shared" si="27"/>
        <v/>
      </c>
      <c r="I438" s="52"/>
      <c r="J438" s="137"/>
      <c r="K438" s="137"/>
      <c r="L438" s="137"/>
      <c r="M438" s="137"/>
      <c r="N438" s="137"/>
      <c r="O438" s="137"/>
    </row>
    <row r="439" spans="1:15" ht="15" customHeight="1" x14ac:dyDescent="0.25">
      <c r="A439" s="131" t="s">
        <v>28</v>
      </c>
      <c r="B439" s="110" t="s">
        <v>85</v>
      </c>
      <c r="C439" s="116"/>
      <c r="D439" s="117"/>
      <c r="E439" s="117"/>
      <c r="F439" s="66"/>
      <c r="G439" s="66">
        <f t="shared" si="26"/>
        <v>0</v>
      </c>
      <c r="H439" s="71" t="str">
        <f t="shared" si="27"/>
        <v/>
      </c>
      <c r="I439" s="51"/>
      <c r="J439" s="137"/>
      <c r="K439" s="137"/>
      <c r="L439" s="137"/>
      <c r="M439" s="137"/>
      <c r="N439" s="137"/>
      <c r="O439" s="137"/>
    </row>
    <row r="440" spans="1:15" ht="15" customHeight="1" x14ac:dyDescent="0.25">
      <c r="A440" s="131" t="s">
        <v>28</v>
      </c>
      <c r="B440" s="149" t="s">
        <v>98</v>
      </c>
      <c r="C440" s="157"/>
      <c r="D440" s="158"/>
      <c r="E440" s="158"/>
      <c r="F440" s="65"/>
      <c r="G440" s="75">
        <f t="shared" ref="G440:G469" si="37">IF(ISERROR(C440- D440)=TRUE,"",C440 - D440)</f>
        <v>0</v>
      </c>
      <c r="H440" s="76" t="str">
        <f t="shared" ref="H440:H469" si="38">IF(ISERROR((((C440- D440)/D440)*100)=TRUE),"",IF((((C440- D440)/D440)*100)&lt;-7,FIXED(((C440- D440)/D440)*100, 1,TRUE) &amp;"%" &amp; "▼",IF((((C440- D440)/D440)*100)&gt;7,FIXED(((C440- D440)/D440)*100, 1,TRUE) &amp;"%" &amp;"▲",FIXED(((C440- D440)/D440)*100, 1,TRUE)&amp;"%")))</f>
        <v/>
      </c>
      <c r="I440" s="52"/>
      <c r="J440" s="137"/>
      <c r="K440" s="137"/>
      <c r="L440" s="137"/>
      <c r="M440" s="137"/>
      <c r="N440" s="137"/>
      <c r="O440" s="137"/>
    </row>
    <row r="441" spans="1:15" ht="15" customHeight="1" x14ac:dyDescent="0.25">
      <c r="A441" s="131" t="s">
        <v>28</v>
      </c>
      <c r="B441" s="110" t="s">
        <v>86</v>
      </c>
      <c r="C441" s="116">
        <v>437013</v>
      </c>
      <c r="D441" s="117">
        <v>195153</v>
      </c>
      <c r="E441" s="117">
        <v>90867</v>
      </c>
      <c r="F441" s="66">
        <v>360379</v>
      </c>
      <c r="G441" s="66">
        <f t="shared" si="37"/>
        <v>241860</v>
      </c>
      <c r="H441" s="71" t="str">
        <f t="shared" si="38"/>
        <v>123,9%▲</v>
      </c>
      <c r="I441" s="51"/>
      <c r="J441" s="137"/>
      <c r="K441" s="137"/>
      <c r="L441" s="137"/>
      <c r="M441" s="137"/>
      <c r="N441" s="137"/>
      <c r="O441" s="137"/>
    </row>
    <row r="442" spans="1:15" ht="15" customHeight="1" x14ac:dyDescent="0.25">
      <c r="A442" s="131" t="s">
        <v>28</v>
      </c>
      <c r="B442" s="149" t="s">
        <v>87</v>
      </c>
      <c r="C442" s="157"/>
      <c r="D442" s="158"/>
      <c r="E442" s="158"/>
      <c r="F442" s="65"/>
      <c r="G442" s="75">
        <f t="shared" si="37"/>
        <v>0</v>
      </c>
      <c r="H442" s="76" t="str">
        <f t="shared" si="38"/>
        <v/>
      </c>
      <c r="I442" s="52"/>
      <c r="J442" s="137"/>
      <c r="K442" s="137"/>
      <c r="L442" s="137"/>
      <c r="M442" s="137"/>
      <c r="N442" s="137"/>
      <c r="O442" s="137"/>
    </row>
    <row r="443" spans="1:15" ht="15" customHeight="1" x14ac:dyDescent="0.25">
      <c r="A443" s="131" t="s">
        <v>28</v>
      </c>
      <c r="B443" s="110" t="s">
        <v>88</v>
      </c>
      <c r="C443" s="116"/>
      <c r="D443" s="117"/>
      <c r="E443" s="117"/>
      <c r="F443" s="66">
        <v>0</v>
      </c>
      <c r="G443" s="66">
        <f t="shared" si="37"/>
        <v>0</v>
      </c>
      <c r="H443" s="71" t="str">
        <f t="shared" si="38"/>
        <v/>
      </c>
      <c r="I443" s="51"/>
      <c r="J443" s="137"/>
      <c r="K443" s="137"/>
      <c r="L443" s="137"/>
      <c r="M443" s="137"/>
      <c r="N443" s="137"/>
      <c r="O443" s="137"/>
    </row>
    <row r="444" spans="1:15" ht="15" customHeight="1" x14ac:dyDescent="0.25">
      <c r="A444" s="131" t="s">
        <v>28</v>
      </c>
      <c r="B444" s="149" t="s">
        <v>89</v>
      </c>
      <c r="C444" s="157">
        <v>159952</v>
      </c>
      <c r="D444" s="158">
        <v>104995</v>
      </c>
      <c r="E444" s="158">
        <v>235059</v>
      </c>
      <c r="F444" s="65">
        <v>149297</v>
      </c>
      <c r="G444" s="75">
        <f t="shared" si="37"/>
        <v>54957</v>
      </c>
      <c r="H444" s="76" t="str">
        <f t="shared" si="38"/>
        <v>52,3%▲</v>
      </c>
      <c r="I444" s="52"/>
      <c r="J444" s="137"/>
      <c r="K444" s="137"/>
      <c r="L444" s="137"/>
      <c r="M444" s="137"/>
      <c r="N444" s="137"/>
      <c r="O444" s="137"/>
    </row>
    <row r="445" spans="1:15" ht="15" customHeight="1" x14ac:dyDescent="0.25">
      <c r="A445" s="131" t="s">
        <v>28</v>
      </c>
      <c r="B445" s="110" t="s">
        <v>90</v>
      </c>
      <c r="C445" s="116"/>
      <c r="D445" s="117"/>
      <c r="E445" s="117">
        <v>-995</v>
      </c>
      <c r="F445" s="66">
        <v>-22594</v>
      </c>
      <c r="G445" s="66">
        <f t="shared" si="37"/>
        <v>0</v>
      </c>
      <c r="H445" s="71" t="str">
        <f t="shared" si="38"/>
        <v/>
      </c>
      <c r="I445" s="51"/>
      <c r="J445" s="137"/>
      <c r="K445" s="137"/>
      <c r="L445" s="137"/>
      <c r="M445" s="137"/>
      <c r="N445" s="137"/>
      <c r="O445" s="137"/>
    </row>
    <row r="446" spans="1:15" ht="15" customHeight="1" x14ac:dyDescent="0.25">
      <c r="A446" s="131" t="s">
        <v>28</v>
      </c>
      <c r="B446" s="149" t="s">
        <v>91</v>
      </c>
      <c r="C446" s="157">
        <v>-40514</v>
      </c>
      <c r="D446" s="158">
        <v>-40597</v>
      </c>
      <c r="E446" s="158">
        <v>-43432</v>
      </c>
      <c r="F446" s="65">
        <v>-40535</v>
      </c>
      <c r="G446" s="75">
        <f t="shared" si="37"/>
        <v>83</v>
      </c>
      <c r="H446" s="76" t="str">
        <f t="shared" si="38"/>
        <v>-0,2%</v>
      </c>
      <c r="I446" s="52"/>
      <c r="J446" s="137"/>
      <c r="K446" s="137"/>
      <c r="L446" s="137"/>
      <c r="M446" s="137"/>
      <c r="N446" s="137"/>
      <c r="O446" s="137"/>
    </row>
    <row r="447" spans="1:15" ht="15" customHeight="1" x14ac:dyDescent="0.25">
      <c r="A447" s="131" t="s">
        <v>28</v>
      </c>
      <c r="B447" s="110" t="s">
        <v>92</v>
      </c>
      <c r="C447" s="116">
        <v>-553</v>
      </c>
      <c r="D447" s="117">
        <v>-43971</v>
      </c>
      <c r="E447" s="117">
        <v>-33787</v>
      </c>
      <c r="F447" s="66">
        <v>-29226</v>
      </c>
      <c r="G447" s="66">
        <f t="shared" si="37"/>
        <v>43418</v>
      </c>
      <c r="H447" s="71" t="str">
        <f t="shared" si="38"/>
        <v>-98,7%▼</v>
      </c>
      <c r="I447" s="51" t="s">
        <v>157</v>
      </c>
      <c r="J447" s="137"/>
      <c r="K447" s="137"/>
      <c r="L447" s="137"/>
      <c r="M447" s="137"/>
      <c r="N447" s="137"/>
      <c r="O447" s="137"/>
    </row>
    <row r="448" spans="1:15" ht="15" customHeight="1" x14ac:dyDescent="0.25">
      <c r="A448" s="131" t="s">
        <v>28</v>
      </c>
      <c r="B448" s="149" t="s">
        <v>93</v>
      </c>
      <c r="C448" s="157">
        <v>139508</v>
      </c>
      <c r="D448" s="158">
        <v>152933</v>
      </c>
      <c r="E448" s="158">
        <v>162570</v>
      </c>
      <c r="F448" s="65">
        <v>157886</v>
      </c>
      <c r="G448" s="75">
        <f t="shared" si="37"/>
        <v>-13425</v>
      </c>
      <c r="H448" s="76" t="str">
        <f t="shared" si="38"/>
        <v>-8,8%▼</v>
      </c>
      <c r="I448" s="52"/>
      <c r="J448" s="137"/>
      <c r="K448" s="137"/>
      <c r="L448" s="137"/>
      <c r="M448" s="137"/>
      <c r="N448" s="137"/>
      <c r="O448" s="137"/>
    </row>
    <row r="449" spans="1:15" ht="15" customHeight="1" x14ac:dyDescent="0.25">
      <c r="A449" s="131" t="s">
        <v>28</v>
      </c>
      <c r="B449" s="110" t="s">
        <v>99</v>
      </c>
      <c r="C449" s="116">
        <v>1013</v>
      </c>
      <c r="D449" s="117">
        <v>952</v>
      </c>
      <c r="E449" s="117">
        <v>3759</v>
      </c>
      <c r="F449" s="66">
        <v>-121114</v>
      </c>
      <c r="G449" s="66">
        <f t="shared" si="37"/>
        <v>61</v>
      </c>
      <c r="H449" s="71" t="str">
        <f t="shared" si="38"/>
        <v>6,4%</v>
      </c>
      <c r="I449" s="51"/>
      <c r="J449" s="137"/>
      <c r="K449" s="137"/>
      <c r="L449" s="137"/>
      <c r="M449" s="137"/>
      <c r="N449" s="137"/>
      <c r="O449" s="137"/>
    </row>
    <row r="450" spans="1:15" ht="15" customHeight="1" x14ac:dyDescent="0.25">
      <c r="A450" s="131" t="s">
        <v>28</v>
      </c>
      <c r="B450" s="149" t="s">
        <v>94</v>
      </c>
      <c r="C450" s="157">
        <v>196078</v>
      </c>
      <c r="D450" s="158">
        <v>321725</v>
      </c>
      <c r="E450" s="158">
        <v>199315</v>
      </c>
      <c r="F450" s="65">
        <v>242450</v>
      </c>
      <c r="G450" s="75">
        <f t="shared" si="37"/>
        <v>-125647</v>
      </c>
      <c r="H450" s="76" t="str">
        <f t="shared" si="38"/>
        <v>-39,1%▼</v>
      </c>
      <c r="I450" s="52"/>
      <c r="J450" s="137"/>
      <c r="K450" s="137"/>
      <c r="L450" s="137"/>
      <c r="M450" s="137"/>
      <c r="N450" s="137"/>
      <c r="O450" s="137"/>
    </row>
    <row r="451" spans="1:15" ht="15" customHeight="1" x14ac:dyDescent="0.25">
      <c r="A451" s="131" t="s">
        <v>28</v>
      </c>
      <c r="B451" s="110" t="s">
        <v>100</v>
      </c>
      <c r="C451" s="116"/>
      <c r="D451" s="117"/>
      <c r="E451" s="117"/>
      <c r="F451" s="66"/>
      <c r="G451" s="66">
        <f t="shared" si="37"/>
        <v>0</v>
      </c>
      <c r="H451" s="71" t="str">
        <f t="shared" si="38"/>
        <v/>
      </c>
      <c r="I451" s="51"/>
      <c r="J451" s="137"/>
      <c r="K451" s="137"/>
      <c r="L451" s="137"/>
      <c r="M451" s="137"/>
      <c r="N451" s="137"/>
      <c r="O451" s="137"/>
    </row>
    <row r="452" spans="1:15" ht="15" customHeight="1" x14ac:dyDescent="0.25">
      <c r="A452" s="131" t="s">
        <v>28</v>
      </c>
      <c r="B452" s="119" t="s">
        <v>101</v>
      </c>
      <c r="C452" s="120"/>
      <c r="D452" s="121"/>
      <c r="E452" s="121"/>
      <c r="F452" s="75"/>
      <c r="G452" s="75">
        <f t="shared" si="37"/>
        <v>0</v>
      </c>
      <c r="H452" s="76" t="str">
        <f t="shared" si="38"/>
        <v/>
      </c>
      <c r="I452" s="82"/>
      <c r="J452" s="137"/>
      <c r="K452" s="137"/>
      <c r="L452" s="137"/>
      <c r="M452" s="137"/>
      <c r="N452" s="137"/>
      <c r="O452" s="137"/>
    </row>
    <row r="453" spans="1:15" ht="15" customHeight="1" x14ac:dyDescent="0.25">
      <c r="A453" s="131" t="s">
        <v>28</v>
      </c>
      <c r="B453" s="110" t="s">
        <v>102</v>
      </c>
      <c r="C453" s="116">
        <v>858488</v>
      </c>
      <c r="D453" s="117">
        <v>845750</v>
      </c>
      <c r="E453" s="117">
        <v>830460</v>
      </c>
      <c r="F453" s="66">
        <v>793103</v>
      </c>
      <c r="G453" s="66">
        <f t="shared" si="37"/>
        <v>12738</v>
      </c>
      <c r="H453" s="71" t="str">
        <f t="shared" si="38"/>
        <v>1,5%</v>
      </c>
      <c r="I453" s="51" t="s">
        <v>158</v>
      </c>
      <c r="J453" s="137"/>
      <c r="K453" s="137"/>
      <c r="L453" s="137"/>
      <c r="M453" s="137"/>
      <c r="N453" s="137"/>
      <c r="O453" s="137"/>
    </row>
    <row r="454" spans="1:15" ht="15" customHeight="1" x14ac:dyDescent="0.25">
      <c r="A454" s="131" t="s">
        <v>28</v>
      </c>
      <c r="B454" s="149" t="s">
        <v>103</v>
      </c>
      <c r="C454" s="157"/>
      <c r="D454" s="158"/>
      <c r="E454" s="158"/>
      <c r="F454" s="65"/>
      <c r="G454" s="75">
        <f t="shared" si="37"/>
        <v>0</v>
      </c>
      <c r="H454" s="76" t="str">
        <f t="shared" si="38"/>
        <v/>
      </c>
      <c r="I454" s="52"/>
      <c r="J454" s="137"/>
      <c r="K454" s="137"/>
      <c r="L454" s="137"/>
      <c r="M454" s="137"/>
      <c r="N454" s="137"/>
      <c r="O454" s="137"/>
    </row>
    <row r="455" spans="1:15" ht="15" customHeight="1" x14ac:dyDescent="0.25">
      <c r="A455" s="131" t="s">
        <v>28</v>
      </c>
      <c r="B455" s="110" t="s">
        <v>104</v>
      </c>
      <c r="C455" s="116"/>
      <c r="D455" s="117"/>
      <c r="E455" s="117"/>
      <c r="F455" s="66"/>
      <c r="G455" s="66">
        <f t="shared" si="37"/>
        <v>0</v>
      </c>
      <c r="H455" s="71" t="str">
        <f t="shared" si="38"/>
        <v/>
      </c>
      <c r="I455" s="51"/>
      <c r="J455" s="137"/>
      <c r="K455" s="137"/>
      <c r="L455" s="137"/>
      <c r="M455" s="137"/>
      <c r="N455" s="137"/>
      <c r="O455" s="137"/>
    </row>
    <row r="456" spans="1:15" ht="15" customHeight="1" x14ac:dyDescent="0.25">
      <c r="A456" s="131" t="s">
        <v>28</v>
      </c>
      <c r="B456" s="149" t="s">
        <v>105</v>
      </c>
      <c r="C456" s="157"/>
      <c r="D456" s="158"/>
      <c r="E456" s="158"/>
      <c r="F456" s="65"/>
      <c r="G456" s="75">
        <f t="shared" si="37"/>
        <v>0</v>
      </c>
      <c r="H456" s="76" t="str">
        <f t="shared" si="38"/>
        <v/>
      </c>
      <c r="I456" s="52"/>
      <c r="J456" s="137"/>
      <c r="K456" s="137"/>
      <c r="L456" s="137"/>
      <c r="M456" s="137"/>
      <c r="N456" s="137"/>
      <c r="O456" s="137"/>
    </row>
    <row r="457" spans="1:15" ht="15" customHeight="1" x14ac:dyDescent="0.25">
      <c r="A457" s="131" t="s">
        <v>28</v>
      </c>
      <c r="B457" s="110" t="s">
        <v>106</v>
      </c>
      <c r="C457" s="116">
        <v>44622</v>
      </c>
      <c r="D457" s="117">
        <v>37723</v>
      </c>
      <c r="E457" s="117">
        <v>26803</v>
      </c>
      <c r="F457" s="66">
        <v>32327</v>
      </c>
      <c r="G457" s="66">
        <f t="shared" si="37"/>
        <v>6899</v>
      </c>
      <c r="H457" s="71" t="str">
        <f t="shared" si="38"/>
        <v>18,3%▲</v>
      </c>
      <c r="I457" s="51"/>
      <c r="J457" s="137"/>
      <c r="K457" s="137"/>
      <c r="L457" s="137"/>
      <c r="M457" s="137"/>
      <c r="N457" s="137"/>
      <c r="O457" s="137"/>
    </row>
    <row r="458" spans="1:15" ht="15" customHeight="1" x14ac:dyDescent="0.25">
      <c r="A458" s="131" t="s">
        <v>28</v>
      </c>
      <c r="B458" s="149" t="s">
        <v>107</v>
      </c>
      <c r="C458" s="157">
        <v>35486</v>
      </c>
      <c r="D458" s="158">
        <v>35639</v>
      </c>
      <c r="E458" s="158">
        <v>18431</v>
      </c>
      <c r="F458" s="65">
        <v>7546</v>
      </c>
      <c r="G458" s="75">
        <f t="shared" si="37"/>
        <v>-153</v>
      </c>
      <c r="H458" s="76" t="str">
        <f t="shared" si="38"/>
        <v>-0,4%</v>
      </c>
      <c r="I458" s="52"/>
      <c r="J458" s="137"/>
      <c r="K458" s="137"/>
      <c r="L458" s="137"/>
      <c r="M458" s="137"/>
      <c r="N458" s="137"/>
      <c r="O458" s="137"/>
    </row>
    <row r="459" spans="1:15" ht="15" customHeight="1" x14ac:dyDescent="0.25">
      <c r="A459" s="131" t="s">
        <v>28</v>
      </c>
      <c r="B459" s="110" t="s">
        <v>108</v>
      </c>
      <c r="C459" s="116">
        <v>52418</v>
      </c>
      <c r="D459" s="117">
        <v>50685</v>
      </c>
      <c r="E459" s="117">
        <v>49334</v>
      </c>
      <c r="F459" s="66">
        <v>48126</v>
      </c>
      <c r="G459" s="66">
        <f t="shared" si="37"/>
        <v>1733</v>
      </c>
      <c r="H459" s="71" t="str">
        <f t="shared" si="38"/>
        <v>3,4%</v>
      </c>
      <c r="I459" s="51"/>
      <c r="J459" s="137"/>
      <c r="K459" s="137"/>
      <c r="L459" s="137"/>
      <c r="M459" s="137"/>
      <c r="N459" s="137"/>
      <c r="O459" s="137"/>
    </row>
    <row r="460" spans="1:15" ht="15" customHeight="1" x14ac:dyDescent="0.25">
      <c r="A460" s="131" t="s">
        <v>28</v>
      </c>
      <c r="B460" s="149" t="s">
        <v>109</v>
      </c>
      <c r="C460" s="157">
        <v>79508</v>
      </c>
      <c r="D460" s="158">
        <v>79546</v>
      </c>
      <c r="E460" s="158">
        <v>79414</v>
      </c>
      <c r="F460" s="65">
        <v>68980</v>
      </c>
      <c r="G460" s="75">
        <f t="shared" si="37"/>
        <v>-38</v>
      </c>
      <c r="H460" s="76" t="str">
        <f t="shared" si="38"/>
        <v>0,0%</v>
      </c>
      <c r="I460" s="52"/>
      <c r="J460" s="137"/>
      <c r="K460" s="137"/>
      <c r="L460" s="137"/>
      <c r="M460" s="137"/>
      <c r="N460" s="137"/>
      <c r="O460" s="137"/>
    </row>
    <row r="461" spans="1:15" ht="15" customHeight="1" x14ac:dyDescent="0.25">
      <c r="A461" s="131" t="s">
        <v>28</v>
      </c>
      <c r="B461" s="110" t="s">
        <v>110</v>
      </c>
      <c r="C461" s="116"/>
      <c r="D461" s="117"/>
      <c r="E461" s="117"/>
      <c r="F461" s="66"/>
      <c r="G461" s="66">
        <f t="shared" si="37"/>
        <v>0</v>
      </c>
      <c r="H461" s="71" t="str">
        <f t="shared" si="38"/>
        <v/>
      </c>
      <c r="I461" s="51"/>
      <c r="J461" s="137"/>
      <c r="K461" s="137"/>
      <c r="L461" s="137"/>
      <c r="M461" s="137"/>
      <c r="N461" s="137"/>
      <c r="O461" s="137"/>
    </row>
    <row r="462" spans="1:15" ht="15" customHeight="1" x14ac:dyDescent="0.25">
      <c r="A462" s="131" t="s">
        <v>28</v>
      </c>
      <c r="B462" s="149" t="s">
        <v>111</v>
      </c>
      <c r="C462" s="157">
        <v>2199</v>
      </c>
      <c r="D462" s="158">
        <v>2232</v>
      </c>
      <c r="E462" s="158">
        <v>2348</v>
      </c>
      <c r="F462" s="65">
        <v>2116</v>
      </c>
      <c r="G462" s="75">
        <f t="shared" si="37"/>
        <v>-33</v>
      </c>
      <c r="H462" s="76" t="str">
        <f t="shared" si="38"/>
        <v>-1,5%</v>
      </c>
      <c r="I462" s="52"/>
      <c r="J462" s="137"/>
      <c r="K462" s="137"/>
      <c r="L462" s="137"/>
      <c r="M462" s="137"/>
      <c r="N462" s="137"/>
      <c r="O462" s="137"/>
    </row>
    <row r="463" spans="1:15" ht="15" customHeight="1" x14ac:dyDescent="0.25">
      <c r="A463" s="131" t="s">
        <v>28</v>
      </c>
      <c r="B463" s="110" t="s">
        <v>112</v>
      </c>
      <c r="C463" s="116"/>
      <c r="D463" s="117"/>
      <c r="E463" s="117"/>
      <c r="F463" s="66"/>
      <c r="G463" s="66">
        <f t="shared" si="37"/>
        <v>0</v>
      </c>
      <c r="H463" s="71" t="str">
        <f t="shared" si="38"/>
        <v/>
      </c>
      <c r="I463" s="51"/>
      <c r="J463" s="137"/>
      <c r="K463" s="137"/>
      <c r="L463" s="137"/>
      <c r="M463" s="137"/>
      <c r="N463" s="137"/>
      <c r="O463" s="137"/>
    </row>
    <row r="464" spans="1:15" ht="15" customHeight="1" x14ac:dyDescent="0.25">
      <c r="A464" s="131" t="s">
        <v>28</v>
      </c>
      <c r="B464" s="149" t="s">
        <v>113</v>
      </c>
      <c r="C464" s="157"/>
      <c r="D464" s="158"/>
      <c r="E464" s="158"/>
      <c r="F464" s="65"/>
      <c r="G464" s="75">
        <f t="shared" si="37"/>
        <v>0</v>
      </c>
      <c r="H464" s="76" t="str">
        <f t="shared" si="38"/>
        <v/>
      </c>
      <c r="I464" s="52"/>
      <c r="J464" s="137"/>
      <c r="K464" s="137"/>
      <c r="L464" s="137"/>
      <c r="M464" s="137"/>
      <c r="N464" s="137"/>
      <c r="O464" s="137"/>
    </row>
    <row r="465" spans="1:15" ht="15" customHeight="1" x14ac:dyDescent="0.25">
      <c r="A465" s="131" t="s">
        <v>28</v>
      </c>
      <c r="B465" s="110" t="s">
        <v>114</v>
      </c>
      <c r="C465" s="116">
        <v>12935</v>
      </c>
      <c r="D465" s="117">
        <v>14551</v>
      </c>
      <c r="E465" s="117">
        <v>14421</v>
      </c>
      <c r="F465" s="66">
        <v>13824</v>
      </c>
      <c r="G465" s="66">
        <f t="shared" si="37"/>
        <v>-1616</v>
      </c>
      <c r="H465" s="71" t="str">
        <f t="shared" si="38"/>
        <v>-11,1%▼</v>
      </c>
      <c r="I465" s="51"/>
      <c r="J465" s="137"/>
      <c r="K465" s="137"/>
      <c r="L465" s="137"/>
      <c r="M465" s="137"/>
      <c r="N465" s="137"/>
      <c r="O465" s="137"/>
    </row>
    <row r="466" spans="1:15" ht="15" customHeight="1" x14ac:dyDescent="0.25">
      <c r="A466" s="131" t="s">
        <v>28</v>
      </c>
      <c r="B466" s="119" t="s">
        <v>115</v>
      </c>
      <c r="C466" s="120"/>
      <c r="D466" s="121"/>
      <c r="E466" s="121"/>
      <c r="F466" s="75"/>
      <c r="G466" s="75">
        <f t="shared" si="37"/>
        <v>0</v>
      </c>
      <c r="H466" s="76" t="str">
        <f t="shared" si="38"/>
        <v/>
      </c>
      <c r="I466" s="82"/>
      <c r="J466" s="137"/>
      <c r="K466" s="137"/>
      <c r="L466" s="137"/>
      <c r="M466" s="137"/>
      <c r="N466" s="137"/>
      <c r="O466" s="137"/>
    </row>
    <row r="467" spans="1:15" ht="15" customHeight="1" x14ac:dyDescent="0.25">
      <c r="A467" s="131" t="s">
        <v>28</v>
      </c>
      <c r="B467" s="110" t="s">
        <v>116</v>
      </c>
      <c r="C467" s="116"/>
      <c r="D467" s="117"/>
      <c r="E467" s="117"/>
      <c r="F467" s="66"/>
      <c r="G467" s="66">
        <f t="shared" ref="G467:G468" si="39">IF(ISERROR(C467- D467)=TRUE,"",C467 - D467)</f>
        <v>0</v>
      </c>
      <c r="H467" s="71" t="str">
        <f t="shared" ref="H467:H468" si="40">IF(ISERROR((((C467- D467)/D467)*100)=TRUE),"",IF((((C467- D467)/D467)*100)&lt;-7,FIXED(((C467- D467)/D467)*100, 1,TRUE) &amp;"%" &amp; "▼",IF((((C467- D467)/D467)*100)&gt;7,FIXED(((C467- D467)/D467)*100, 1,TRUE) &amp;"%" &amp;"▲",FIXED(((C467- D467)/D467)*100, 1,TRUE)&amp;"%")))</f>
        <v/>
      </c>
      <c r="I467" s="51"/>
      <c r="J467" s="137"/>
      <c r="K467" s="137"/>
      <c r="L467" s="137"/>
      <c r="M467" s="137"/>
      <c r="N467" s="137"/>
      <c r="O467" s="137"/>
    </row>
    <row r="468" spans="1:15" ht="15" customHeight="1" x14ac:dyDescent="0.25">
      <c r="A468" s="131" t="s">
        <v>28</v>
      </c>
      <c r="B468" s="119" t="s">
        <v>170</v>
      </c>
      <c r="C468" s="120"/>
      <c r="D468" s="121">
        <v>0</v>
      </c>
      <c r="E468" s="121">
        <v>40363</v>
      </c>
      <c r="F468" s="75">
        <v>72391</v>
      </c>
      <c r="G468" s="75">
        <f t="shared" si="39"/>
        <v>0</v>
      </c>
      <c r="H468" s="76" t="str">
        <f t="shared" si="40"/>
        <v/>
      </c>
      <c r="I468" s="82"/>
      <c r="J468" s="137"/>
      <c r="K468" s="137"/>
      <c r="L468" s="137"/>
      <c r="M468" s="137"/>
      <c r="N468" s="137"/>
      <c r="O468" s="137"/>
    </row>
    <row r="469" spans="1:15" ht="15" customHeight="1" x14ac:dyDescent="0.25">
      <c r="A469" s="111" t="s">
        <v>28</v>
      </c>
      <c r="B469" s="122" t="s">
        <v>8</v>
      </c>
      <c r="C469" s="123">
        <f>SUMIFS((C7:C468),(A7:A468),A469)</f>
        <v>2252407</v>
      </c>
      <c r="D469" s="123">
        <f>SUMIFS(($D$7:$D$468),(A7:A468),A468)</f>
        <v>2027546</v>
      </c>
      <c r="E469" s="123">
        <f>SUMIFS(($E$7:$E$468),(A7:A468),A468)</f>
        <v>1915489</v>
      </c>
      <c r="F469" s="123">
        <f>SUMIFS(($F$7:$F$468),(A7:A468),A468)</f>
        <v>1973268</v>
      </c>
      <c r="G469" s="84">
        <f t="shared" si="37"/>
        <v>224861</v>
      </c>
      <c r="H469" s="85" t="str">
        <f t="shared" si="38"/>
        <v>11,1%▲</v>
      </c>
      <c r="I469" s="86"/>
      <c r="J469" s="137"/>
      <c r="K469" s="137"/>
      <c r="L469" s="137"/>
      <c r="M469" s="137"/>
      <c r="N469" s="137"/>
      <c r="O469" s="137"/>
    </row>
    <row r="470" spans="1:15" ht="15" customHeight="1" x14ac:dyDescent="0.25">
      <c r="C470" s="129"/>
      <c r="D470" s="13"/>
      <c r="E470" s="13"/>
      <c r="F470" s="13"/>
    </row>
    <row r="471" spans="1:15" ht="15" customHeight="1" x14ac:dyDescent="0.25">
      <c r="C471" s="129"/>
      <c r="D471" s="13"/>
      <c r="E471" s="13"/>
      <c r="F471" s="13"/>
    </row>
    <row r="472" spans="1:15" ht="15" customHeight="1" x14ac:dyDescent="0.25">
      <c r="C472" s="129"/>
      <c r="D472" s="13"/>
      <c r="E472" s="13"/>
      <c r="F472" s="13"/>
    </row>
    <row r="473" spans="1:15" ht="15" customHeight="1" x14ac:dyDescent="0.25">
      <c r="C473" s="129"/>
      <c r="D473" s="13"/>
      <c r="E473" s="13"/>
      <c r="F473" s="13"/>
    </row>
    <row r="474" spans="1:15" ht="15" customHeight="1" x14ac:dyDescent="0.25">
      <c r="C474" s="129"/>
      <c r="D474" s="13"/>
      <c r="E474" s="13"/>
      <c r="F474" s="13"/>
    </row>
    <row r="475" spans="1:15" ht="15" customHeight="1" x14ac:dyDescent="0.25">
      <c r="C475" s="129"/>
      <c r="D475" s="13"/>
      <c r="E475" s="13"/>
      <c r="F475" s="13"/>
    </row>
    <row r="476" spans="1:15" ht="15" customHeight="1" x14ac:dyDescent="0.25">
      <c r="C476" s="129"/>
      <c r="D476" s="13"/>
      <c r="E476" s="13"/>
      <c r="F476" s="13"/>
    </row>
    <row r="477" spans="1:15" ht="15" customHeight="1" x14ac:dyDescent="0.25">
      <c r="C477" s="129"/>
      <c r="D477" s="13"/>
      <c r="E477" s="13"/>
      <c r="F477" s="13"/>
    </row>
    <row r="478" spans="1:15" ht="15" customHeight="1" x14ac:dyDescent="0.25">
      <c r="C478" s="129"/>
      <c r="D478" s="13"/>
      <c r="E478" s="13"/>
      <c r="F478" s="13"/>
    </row>
    <row r="479" spans="1:15" ht="15" customHeight="1" x14ac:dyDescent="0.25">
      <c r="C479" s="129"/>
      <c r="D479" s="13"/>
      <c r="E479" s="13"/>
      <c r="F479" s="13"/>
    </row>
    <row r="480" spans="1:15" ht="15" customHeight="1" x14ac:dyDescent="0.25">
      <c r="C480" s="129"/>
      <c r="D480" s="13"/>
      <c r="E480" s="13"/>
      <c r="F480" s="13"/>
    </row>
    <row r="481" spans="3:6" ht="15" customHeight="1" x14ac:dyDescent="0.25">
      <c r="C481" s="129"/>
      <c r="D481" s="13"/>
      <c r="E481" s="13"/>
      <c r="F481" s="13"/>
    </row>
    <row r="482" spans="3:6" ht="15" customHeight="1" x14ac:dyDescent="0.25">
      <c r="C482" s="129"/>
      <c r="D482" s="13"/>
      <c r="E482" s="13"/>
      <c r="F482" s="13"/>
    </row>
    <row r="483" spans="3:6" ht="15" customHeight="1" x14ac:dyDescent="0.25">
      <c r="C483" s="129"/>
      <c r="D483" s="13"/>
      <c r="E483" s="13"/>
      <c r="F483" s="13"/>
    </row>
    <row r="484" spans="3:6" ht="15" customHeight="1" x14ac:dyDescent="0.25">
      <c r="C484" s="129"/>
      <c r="D484" s="13"/>
      <c r="E484" s="13"/>
      <c r="F484" s="13"/>
    </row>
    <row r="485" spans="3:6" ht="15" customHeight="1" x14ac:dyDescent="0.25">
      <c r="C485" s="129"/>
      <c r="D485" s="13"/>
      <c r="E485" s="13"/>
      <c r="F485" s="13"/>
    </row>
    <row r="486" spans="3:6" ht="15" customHeight="1" x14ac:dyDescent="0.25">
      <c r="C486" s="129"/>
      <c r="D486" s="13"/>
      <c r="E486" s="13"/>
      <c r="F486" s="13"/>
    </row>
    <row r="487" spans="3:6" ht="15" customHeight="1" x14ac:dyDescent="0.25">
      <c r="C487" s="129"/>
      <c r="D487" s="13"/>
      <c r="E487" s="13"/>
      <c r="F487" s="13"/>
    </row>
    <row r="488" spans="3:6" ht="15" customHeight="1" x14ac:dyDescent="0.25">
      <c r="C488" s="129"/>
      <c r="D488" s="13"/>
      <c r="E488" s="13"/>
      <c r="F488" s="13"/>
    </row>
    <row r="489" spans="3:6" ht="15" customHeight="1" x14ac:dyDescent="0.25">
      <c r="C489" s="129"/>
      <c r="D489" s="13"/>
      <c r="E489" s="13"/>
      <c r="F489" s="13"/>
    </row>
    <row r="490" spans="3:6" ht="15" customHeight="1" x14ac:dyDescent="0.25">
      <c r="C490" s="129"/>
      <c r="D490" s="13"/>
      <c r="E490" s="13"/>
      <c r="F490" s="13"/>
    </row>
    <row r="491" spans="3:6" ht="15" customHeight="1" x14ac:dyDescent="0.25">
      <c r="C491" s="129"/>
      <c r="D491" s="13"/>
      <c r="E491" s="13"/>
      <c r="F491" s="13"/>
    </row>
    <row r="492" spans="3:6" ht="15" customHeight="1" x14ac:dyDescent="0.25">
      <c r="C492" s="129"/>
      <c r="D492" s="13"/>
      <c r="E492" s="13"/>
      <c r="F492" s="13"/>
    </row>
    <row r="493" spans="3:6" ht="15" customHeight="1" x14ac:dyDescent="0.25">
      <c r="C493" s="129"/>
      <c r="D493" s="13"/>
      <c r="E493" s="13"/>
      <c r="F493" s="13"/>
    </row>
    <row r="494" spans="3:6" ht="15" customHeight="1" x14ac:dyDescent="0.25">
      <c r="C494" s="129"/>
      <c r="D494" s="13"/>
      <c r="E494" s="13"/>
      <c r="F494" s="13"/>
    </row>
    <row r="495" spans="3:6" ht="15" customHeight="1" x14ac:dyDescent="0.25">
      <c r="C495" s="129"/>
      <c r="D495" s="13"/>
      <c r="E495" s="13"/>
      <c r="F495" s="13"/>
    </row>
    <row r="496" spans="3:6" ht="15" customHeight="1" x14ac:dyDescent="0.25">
      <c r="C496" s="129"/>
      <c r="D496" s="13"/>
      <c r="E496" s="13"/>
      <c r="F496" s="13"/>
    </row>
    <row r="497" spans="3:6" ht="15" customHeight="1" x14ac:dyDescent="0.25">
      <c r="C497" s="129"/>
      <c r="D497" s="13"/>
      <c r="E497" s="13"/>
      <c r="F497" s="13"/>
    </row>
    <row r="498" spans="3:6" ht="15" customHeight="1" x14ac:dyDescent="0.25">
      <c r="C498" s="129"/>
      <c r="D498" s="13"/>
      <c r="E498" s="13"/>
      <c r="F498" s="13"/>
    </row>
    <row r="499" spans="3:6" ht="15" customHeight="1" x14ac:dyDescent="0.25">
      <c r="C499" s="129"/>
      <c r="D499" s="13"/>
      <c r="E499" s="13"/>
      <c r="F499" s="13"/>
    </row>
    <row r="500" spans="3:6" ht="15" customHeight="1" x14ac:dyDescent="0.25">
      <c r="C500" s="129"/>
      <c r="D500" s="13"/>
      <c r="E500" s="13"/>
      <c r="F500" s="13"/>
    </row>
    <row r="501" spans="3:6" ht="15" customHeight="1" x14ac:dyDescent="0.25">
      <c r="C501" s="129"/>
      <c r="D501" s="13"/>
      <c r="E501" s="13"/>
      <c r="F501" s="13"/>
    </row>
    <row r="502" spans="3:6" ht="15" customHeight="1" x14ac:dyDescent="0.25">
      <c r="C502" s="129"/>
      <c r="D502" s="13"/>
      <c r="E502" s="13"/>
      <c r="F502" s="13"/>
    </row>
    <row r="503" spans="3:6" ht="15" customHeight="1" x14ac:dyDescent="0.25">
      <c r="C503" s="129"/>
      <c r="D503" s="13"/>
      <c r="E503" s="13"/>
      <c r="F503" s="13"/>
    </row>
    <row r="504" spans="3:6" ht="15" customHeight="1" x14ac:dyDescent="0.25">
      <c r="C504" s="129"/>
      <c r="D504" s="13"/>
      <c r="E504" s="13"/>
      <c r="F504" s="13"/>
    </row>
    <row r="505" spans="3:6" ht="15" customHeight="1" x14ac:dyDescent="0.25">
      <c r="C505" s="129"/>
      <c r="D505" s="13"/>
      <c r="E505" s="13"/>
      <c r="F505" s="13"/>
    </row>
    <row r="506" spans="3:6" ht="15" customHeight="1" x14ac:dyDescent="0.25">
      <c r="C506" s="129"/>
      <c r="D506" s="13"/>
      <c r="E506" s="13"/>
      <c r="F506" s="13"/>
    </row>
    <row r="507" spans="3:6" ht="15" customHeight="1" x14ac:dyDescent="0.25">
      <c r="C507" s="129"/>
      <c r="D507" s="13"/>
      <c r="E507" s="13"/>
      <c r="F507" s="13"/>
    </row>
    <row r="508" spans="3:6" ht="15" customHeight="1" x14ac:dyDescent="0.25">
      <c r="C508" s="129"/>
      <c r="D508" s="13"/>
      <c r="E508" s="13"/>
      <c r="F508" s="13"/>
    </row>
    <row r="509" spans="3:6" ht="15" customHeight="1" x14ac:dyDescent="0.25">
      <c r="C509" s="129"/>
      <c r="D509" s="13"/>
      <c r="E509" s="13"/>
      <c r="F509" s="13"/>
    </row>
    <row r="510" spans="3:6" ht="15" customHeight="1" x14ac:dyDescent="0.25">
      <c r="C510" s="129"/>
      <c r="D510" s="13"/>
      <c r="E510" s="13"/>
      <c r="F510" s="13"/>
    </row>
    <row r="511" spans="3:6" ht="15" customHeight="1" x14ac:dyDescent="0.25">
      <c r="C511" s="129"/>
      <c r="D511" s="13"/>
      <c r="E511" s="13"/>
      <c r="F511" s="13"/>
    </row>
    <row r="512" spans="3:6" ht="15" customHeight="1" x14ac:dyDescent="0.25">
      <c r="C512" s="129"/>
      <c r="D512" s="13"/>
      <c r="E512" s="13"/>
      <c r="F512" s="13"/>
    </row>
    <row r="513" spans="3:6" ht="15" customHeight="1" x14ac:dyDescent="0.25">
      <c r="C513" s="129"/>
      <c r="D513" s="13"/>
      <c r="E513" s="13"/>
      <c r="F513" s="13"/>
    </row>
    <row r="514" spans="3:6" ht="15" customHeight="1" x14ac:dyDescent="0.25">
      <c r="C514" s="129"/>
      <c r="D514" s="13"/>
      <c r="E514" s="13"/>
      <c r="F514" s="13"/>
    </row>
    <row r="515" spans="3:6" ht="15" customHeight="1" x14ac:dyDescent="0.25">
      <c r="C515" s="129"/>
      <c r="D515" s="13"/>
      <c r="E515" s="13"/>
      <c r="F515" s="13"/>
    </row>
    <row r="516" spans="3:6" ht="15" customHeight="1" x14ac:dyDescent="0.25">
      <c r="C516" s="129"/>
      <c r="D516" s="13"/>
      <c r="E516" s="13"/>
      <c r="F516" s="13"/>
    </row>
    <row r="517" spans="3:6" ht="15" customHeight="1" x14ac:dyDescent="0.25">
      <c r="C517" s="129"/>
      <c r="D517" s="13"/>
      <c r="E517" s="13"/>
      <c r="F517" s="13"/>
    </row>
    <row r="518" spans="3:6" ht="15" customHeight="1" x14ac:dyDescent="0.25">
      <c r="C518" s="129"/>
      <c r="D518" s="13"/>
      <c r="E518" s="13"/>
      <c r="F518" s="13"/>
    </row>
    <row r="519" spans="3:6" ht="15" customHeight="1" x14ac:dyDescent="0.25">
      <c r="C519" s="129"/>
      <c r="D519" s="13"/>
      <c r="E519" s="13"/>
      <c r="F519" s="13"/>
    </row>
    <row r="520" spans="3:6" ht="15" customHeight="1" x14ac:dyDescent="0.25">
      <c r="C520" s="129"/>
      <c r="D520" s="13"/>
      <c r="E520" s="13"/>
      <c r="F520" s="13"/>
    </row>
    <row r="521" spans="3:6" ht="15" customHeight="1" x14ac:dyDescent="0.25">
      <c r="C521" s="129"/>
      <c r="D521" s="13"/>
      <c r="E521" s="13"/>
      <c r="F521" s="13"/>
    </row>
    <row r="522" spans="3:6" ht="15" customHeight="1" x14ac:dyDescent="0.25">
      <c r="C522" s="129"/>
      <c r="D522" s="13"/>
      <c r="E522" s="13"/>
      <c r="F522" s="13"/>
    </row>
    <row r="523" spans="3:6" ht="15" customHeight="1" x14ac:dyDescent="0.25">
      <c r="C523" s="129"/>
      <c r="D523" s="13"/>
      <c r="E523" s="13"/>
      <c r="F523" s="13"/>
    </row>
    <row r="524" spans="3:6" ht="15" customHeight="1" x14ac:dyDescent="0.25">
      <c r="C524" s="129"/>
      <c r="D524" s="13"/>
      <c r="E524" s="13"/>
      <c r="F524" s="13"/>
    </row>
    <row r="525" spans="3:6" ht="15" customHeight="1" x14ac:dyDescent="0.25">
      <c r="C525" s="129"/>
      <c r="D525" s="13"/>
      <c r="E525" s="13"/>
      <c r="F525" s="13"/>
    </row>
    <row r="526" spans="3:6" ht="15" customHeight="1" x14ac:dyDescent="0.25">
      <c r="C526" s="129"/>
      <c r="D526" s="13"/>
      <c r="E526" s="13"/>
      <c r="F526" s="13"/>
    </row>
    <row r="527" spans="3:6" ht="15" customHeight="1" x14ac:dyDescent="0.25">
      <c r="C527" s="129"/>
      <c r="D527" s="13"/>
      <c r="E527" s="13"/>
      <c r="F527" s="13"/>
    </row>
    <row r="528" spans="3:6" ht="15" customHeight="1" x14ac:dyDescent="0.25">
      <c r="C528" s="129"/>
      <c r="D528" s="13"/>
      <c r="E528" s="13"/>
      <c r="F528" s="13"/>
    </row>
    <row r="529" spans="3:6" ht="15" customHeight="1" x14ac:dyDescent="0.25">
      <c r="C529" s="129"/>
      <c r="D529" s="13"/>
      <c r="E529" s="13"/>
      <c r="F529" s="13"/>
    </row>
    <row r="530" spans="3:6" ht="15" customHeight="1" x14ac:dyDescent="0.25">
      <c r="C530" s="129"/>
      <c r="D530" s="13"/>
      <c r="E530" s="13"/>
      <c r="F530" s="13"/>
    </row>
    <row r="531" spans="3:6" ht="15" customHeight="1" x14ac:dyDescent="0.25">
      <c r="C531" s="129"/>
      <c r="D531" s="13"/>
      <c r="E531" s="13"/>
      <c r="F531" s="13"/>
    </row>
    <row r="532" spans="3:6" ht="15" customHeight="1" x14ac:dyDescent="0.25">
      <c r="C532" s="129"/>
      <c r="D532" s="13"/>
      <c r="E532" s="13"/>
      <c r="F532" s="13"/>
    </row>
    <row r="533" spans="3:6" ht="15" customHeight="1" x14ac:dyDescent="0.25">
      <c r="C533" s="129"/>
      <c r="D533" s="13"/>
      <c r="E533" s="13"/>
      <c r="F533" s="13"/>
    </row>
    <row r="534" spans="3:6" ht="15" customHeight="1" x14ac:dyDescent="0.25">
      <c r="C534" s="129"/>
      <c r="D534" s="13"/>
      <c r="E534" s="13"/>
      <c r="F534" s="13"/>
    </row>
    <row r="535" spans="3:6" ht="15" customHeight="1" x14ac:dyDescent="0.25">
      <c r="C535" s="129"/>
      <c r="D535" s="13"/>
      <c r="E535" s="13"/>
      <c r="F535" s="13"/>
    </row>
    <row r="536" spans="3:6" ht="15" customHeight="1" x14ac:dyDescent="0.25">
      <c r="C536" s="129"/>
      <c r="D536" s="13"/>
      <c r="E536" s="13"/>
      <c r="F536" s="13"/>
    </row>
    <row r="537" spans="3:6" ht="15" customHeight="1" x14ac:dyDescent="0.25">
      <c r="C537" s="129"/>
      <c r="D537" s="13"/>
      <c r="E537" s="13"/>
      <c r="F537" s="13"/>
    </row>
    <row r="538" spans="3:6" ht="15" customHeight="1" x14ac:dyDescent="0.25">
      <c r="C538" s="129"/>
      <c r="D538" s="13"/>
      <c r="E538" s="13"/>
      <c r="F538" s="13"/>
    </row>
    <row r="539" spans="3:6" ht="15" customHeight="1" x14ac:dyDescent="0.25">
      <c r="C539" s="129"/>
      <c r="D539" s="13"/>
      <c r="E539" s="13"/>
      <c r="F539" s="13"/>
    </row>
    <row r="540" spans="3:6" ht="15" customHeight="1" x14ac:dyDescent="0.25">
      <c r="C540" s="129"/>
      <c r="D540" s="13"/>
      <c r="E540" s="13"/>
      <c r="F540" s="13"/>
    </row>
    <row r="541" spans="3:6" ht="15" customHeight="1" x14ac:dyDescent="0.25">
      <c r="C541" s="129"/>
      <c r="D541" s="13"/>
      <c r="E541" s="13"/>
      <c r="F541" s="13"/>
    </row>
    <row r="542" spans="3:6" ht="15" customHeight="1" x14ac:dyDescent="0.25">
      <c r="C542" s="129"/>
      <c r="D542" s="13"/>
      <c r="E542" s="13"/>
      <c r="F542" s="13"/>
    </row>
    <row r="543" spans="3:6" ht="15" customHeight="1" x14ac:dyDescent="0.25">
      <c r="C543" s="129"/>
      <c r="D543" s="13"/>
      <c r="E543" s="13"/>
      <c r="F543" s="13"/>
    </row>
    <row r="544" spans="3:6" ht="15" customHeight="1" x14ac:dyDescent="0.25">
      <c r="C544" s="129"/>
      <c r="D544" s="13"/>
      <c r="E544" s="13"/>
      <c r="F544" s="13"/>
    </row>
    <row r="545" spans="3:6" ht="15" customHeight="1" x14ac:dyDescent="0.25">
      <c r="C545" s="129"/>
      <c r="D545" s="13"/>
      <c r="E545" s="13"/>
      <c r="F545" s="13"/>
    </row>
    <row r="546" spans="3:6" ht="15" customHeight="1" x14ac:dyDescent="0.25">
      <c r="C546" s="129"/>
      <c r="D546" s="13"/>
      <c r="E546" s="13"/>
      <c r="F546" s="13"/>
    </row>
    <row r="547" spans="3:6" ht="15" customHeight="1" x14ac:dyDescent="0.25">
      <c r="C547" s="129"/>
      <c r="D547" s="13"/>
      <c r="E547" s="13"/>
      <c r="F547" s="13"/>
    </row>
    <row r="548" spans="3:6" ht="15" customHeight="1" x14ac:dyDescent="0.25">
      <c r="C548" s="129"/>
      <c r="D548" s="13"/>
      <c r="E548" s="13"/>
      <c r="F548" s="13"/>
    </row>
    <row r="549" spans="3:6" ht="15" customHeight="1" x14ac:dyDescent="0.25">
      <c r="C549" s="129"/>
      <c r="D549" s="13"/>
      <c r="E549" s="13"/>
      <c r="F549" s="13"/>
    </row>
    <row r="550" spans="3:6" ht="15" customHeight="1" x14ac:dyDescent="0.25">
      <c r="C550" s="129"/>
      <c r="D550" s="13"/>
      <c r="E550" s="13"/>
      <c r="F550" s="13"/>
    </row>
    <row r="551" spans="3:6" ht="15" customHeight="1" x14ac:dyDescent="0.25">
      <c r="C551" s="129"/>
      <c r="D551" s="13"/>
      <c r="E551" s="13"/>
      <c r="F551" s="13"/>
    </row>
    <row r="552" spans="3:6" ht="15" customHeight="1" x14ac:dyDescent="0.25">
      <c r="C552" s="129"/>
      <c r="D552" s="13"/>
      <c r="E552" s="13"/>
      <c r="F552" s="13"/>
    </row>
    <row r="553" spans="3:6" ht="15" customHeight="1" x14ac:dyDescent="0.25">
      <c r="C553" s="129"/>
      <c r="D553" s="13"/>
      <c r="E553" s="13"/>
      <c r="F553" s="13"/>
    </row>
    <row r="554" spans="3:6" ht="15" customHeight="1" x14ac:dyDescent="0.25">
      <c r="C554" s="129"/>
      <c r="D554" s="13"/>
      <c r="E554" s="13"/>
      <c r="F554" s="13"/>
    </row>
    <row r="555" spans="3:6" ht="15" customHeight="1" x14ac:dyDescent="0.25">
      <c r="C555" s="129"/>
      <c r="D555" s="13"/>
      <c r="E555" s="13"/>
      <c r="F555" s="13"/>
    </row>
    <row r="556" spans="3:6" ht="15" customHeight="1" x14ac:dyDescent="0.25">
      <c r="C556" s="129"/>
      <c r="D556" s="13"/>
      <c r="E556" s="13"/>
      <c r="F556" s="13"/>
    </row>
    <row r="557" spans="3:6" ht="15" customHeight="1" x14ac:dyDescent="0.25">
      <c r="C557" s="129"/>
      <c r="D557" s="13"/>
      <c r="E557" s="13"/>
      <c r="F557" s="13"/>
    </row>
    <row r="558" spans="3:6" ht="15" customHeight="1" x14ac:dyDescent="0.25">
      <c r="C558" s="129"/>
      <c r="D558" s="13"/>
      <c r="E558" s="13"/>
      <c r="F558" s="13"/>
    </row>
    <row r="559" spans="3:6" ht="15" customHeight="1" x14ac:dyDescent="0.25">
      <c r="C559" s="129"/>
      <c r="D559" s="13"/>
      <c r="E559" s="13"/>
      <c r="F559" s="13"/>
    </row>
    <row r="560" spans="3:6" ht="15" customHeight="1" x14ac:dyDescent="0.25">
      <c r="C560" s="129"/>
      <c r="D560" s="13"/>
      <c r="E560" s="13"/>
      <c r="F560" s="13"/>
    </row>
    <row r="561" spans="3:6" ht="15" customHeight="1" x14ac:dyDescent="0.25">
      <c r="C561" s="129"/>
      <c r="D561" s="13"/>
      <c r="E561" s="13"/>
      <c r="F561" s="13"/>
    </row>
    <row r="562" spans="3:6" ht="15" customHeight="1" x14ac:dyDescent="0.25">
      <c r="C562" s="129"/>
      <c r="D562" s="13"/>
      <c r="E562" s="13"/>
      <c r="F562" s="13"/>
    </row>
    <row r="563" spans="3:6" ht="15" customHeight="1" x14ac:dyDescent="0.25">
      <c r="C563" s="129"/>
      <c r="D563" s="13"/>
      <c r="E563" s="13"/>
      <c r="F563" s="13"/>
    </row>
    <row r="564" spans="3:6" ht="15" customHeight="1" x14ac:dyDescent="0.25">
      <c r="C564" s="129"/>
      <c r="D564" s="13"/>
      <c r="E564" s="13"/>
      <c r="F564" s="13"/>
    </row>
    <row r="565" spans="3:6" ht="15" customHeight="1" x14ac:dyDescent="0.25">
      <c r="C565" s="129"/>
      <c r="D565" s="13"/>
      <c r="E565" s="13"/>
      <c r="F565" s="13"/>
    </row>
    <row r="566" spans="3:6" ht="15" customHeight="1" x14ac:dyDescent="0.25">
      <c r="C566" s="129"/>
      <c r="D566" s="13"/>
      <c r="E566" s="13"/>
      <c r="F566" s="13"/>
    </row>
    <row r="567" spans="3:6" ht="15" customHeight="1" x14ac:dyDescent="0.25">
      <c r="C567" s="129"/>
      <c r="D567" s="13"/>
      <c r="E567" s="13"/>
      <c r="F567" s="13"/>
    </row>
    <row r="568" spans="3:6" ht="15" customHeight="1" x14ac:dyDescent="0.25">
      <c r="C568" s="129"/>
      <c r="D568" s="13"/>
      <c r="E568" s="13"/>
      <c r="F568" s="13"/>
    </row>
    <row r="569" spans="3:6" ht="15" customHeight="1" x14ac:dyDescent="0.25">
      <c r="C569" s="129"/>
      <c r="D569" s="13"/>
      <c r="E569" s="13"/>
      <c r="F569" s="13"/>
    </row>
    <row r="570" spans="3:6" ht="15" customHeight="1" x14ac:dyDescent="0.25">
      <c r="C570" s="129"/>
      <c r="D570" s="13"/>
      <c r="E570" s="13"/>
      <c r="F570" s="13"/>
    </row>
    <row r="571" spans="3:6" ht="15" customHeight="1" x14ac:dyDescent="0.25">
      <c r="C571" s="129"/>
      <c r="D571" s="13"/>
      <c r="E571" s="13"/>
      <c r="F571" s="13"/>
    </row>
    <row r="572" spans="3:6" ht="15" customHeight="1" x14ac:dyDescent="0.25">
      <c r="C572" s="129"/>
      <c r="D572" s="13"/>
      <c r="E572" s="13"/>
      <c r="F572" s="13"/>
    </row>
    <row r="573" spans="3:6" ht="15" customHeight="1" x14ac:dyDescent="0.25">
      <c r="C573" s="129"/>
      <c r="D573" s="13"/>
      <c r="E573" s="13"/>
      <c r="F573" s="13"/>
    </row>
    <row r="574" spans="3:6" ht="15" customHeight="1" x14ac:dyDescent="0.25">
      <c r="C574" s="129"/>
      <c r="D574" s="13"/>
      <c r="E574" s="13"/>
      <c r="F574" s="13"/>
    </row>
    <row r="575" spans="3:6" ht="15" customHeight="1" x14ac:dyDescent="0.25">
      <c r="C575" s="129"/>
      <c r="D575" s="13"/>
      <c r="E575" s="13"/>
      <c r="F575" s="13"/>
    </row>
    <row r="576" spans="3:6" ht="15" customHeight="1" x14ac:dyDescent="0.25">
      <c r="C576" s="129"/>
      <c r="D576" s="13"/>
      <c r="E576" s="13"/>
      <c r="F576" s="13"/>
    </row>
    <row r="577" spans="3:6" ht="15" customHeight="1" x14ac:dyDescent="0.25">
      <c r="C577" s="129"/>
      <c r="D577" s="13"/>
      <c r="E577" s="13"/>
      <c r="F577" s="13"/>
    </row>
    <row r="578" spans="3:6" ht="15" customHeight="1" x14ac:dyDescent="0.25">
      <c r="C578" s="129"/>
      <c r="D578" s="13"/>
      <c r="E578" s="13"/>
      <c r="F578" s="13"/>
    </row>
    <row r="579" spans="3:6" ht="15" customHeight="1" x14ac:dyDescent="0.25">
      <c r="C579" s="129"/>
      <c r="D579" s="13"/>
      <c r="E579" s="13"/>
      <c r="F579" s="13"/>
    </row>
    <row r="580" spans="3:6" ht="15" customHeight="1" x14ac:dyDescent="0.25">
      <c r="C580" s="129"/>
      <c r="D580" s="13"/>
      <c r="E580" s="13"/>
      <c r="F580" s="13"/>
    </row>
    <row r="581" spans="3:6" ht="15" customHeight="1" x14ac:dyDescent="0.25">
      <c r="C581" s="129"/>
      <c r="D581" s="13"/>
      <c r="E581" s="13"/>
      <c r="F581" s="13"/>
    </row>
    <row r="582" spans="3:6" ht="15" customHeight="1" x14ac:dyDescent="0.25">
      <c r="C582" s="129"/>
      <c r="D582" s="13"/>
      <c r="E582" s="13"/>
      <c r="F582" s="13"/>
    </row>
    <row r="583" spans="3:6" ht="15" customHeight="1" x14ac:dyDescent="0.25">
      <c r="C583" s="129"/>
      <c r="D583" s="13"/>
      <c r="E583" s="13"/>
      <c r="F583" s="13"/>
    </row>
    <row r="584" spans="3:6" ht="15" customHeight="1" x14ac:dyDescent="0.25">
      <c r="C584" s="129"/>
      <c r="D584" s="13"/>
      <c r="E584" s="13"/>
      <c r="F584" s="13"/>
    </row>
    <row r="585" spans="3:6" ht="15" customHeight="1" x14ac:dyDescent="0.25">
      <c r="C585" s="129"/>
      <c r="D585" s="13"/>
      <c r="E585" s="13"/>
      <c r="F585" s="13"/>
    </row>
    <row r="586" spans="3:6" ht="15" customHeight="1" x14ac:dyDescent="0.25">
      <c r="C586" s="129"/>
      <c r="D586" s="13"/>
      <c r="E586" s="13"/>
      <c r="F586" s="13"/>
    </row>
    <row r="587" spans="3:6" ht="15" customHeight="1" x14ac:dyDescent="0.25">
      <c r="C587" s="129"/>
      <c r="D587" s="13"/>
      <c r="E587" s="13"/>
      <c r="F587" s="13"/>
    </row>
    <row r="588" spans="3:6" ht="15" customHeight="1" x14ac:dyDescent="0.25">
      <c r="C588" s="129"/>
      <c r="D588" s="13"/>
      <c r="E588" s="13"/>
      <c r="F588" s="13"/>
    </row>
    <row r="589" spans="3:6" ht="15" customHeight="1" x14ac:dyDescent="0.25">
      <c r="C589" s="129"/>
      <c r="D589" s="13"/>
      <c r="E589" s="13"/>
      <c r="F589" s="13"/>
    </row>
    <row r="590" spans="3:6" ht="15" customHeight="1" x14ac:dyDescent="0.25">
      <c r="C590" s="129"/>
      <c r="D590" s="13"/>
      <c r="E590" s="13"/>
      <c r="F590" s="13"/>
    </row>
    <row r="591" spans="3:6" ht="15" customHeight="1" x14ac:dyDescent="0.25">
      <c r="C591" s="129"/>
      <c r="D591" s="13"/>
      <c r="E591" s="13"/>
      <c r="F591" s="13"/>
    </row>
    <row r="592" spans="3:6" ht="15" customHeight="1" x14ac:dyDescent="0.25">
      <c r="C592" s="129"/>
      <c r="D592" s="13"/>
      <c r="E592" s="13"/>
      <c r="F592" s="13"/>
    </row>
    <row r="593" spans="3:6" ht="15" customHeight="1" x14ac:dyDescent="0.25">
      <c r="C593" s="129"/>
      <c r="D593" s="13"/>
      <c r="E593" s="13"/>
      <c r="F593" s="13"/>
    </row>
    <row r="594" spans="3:6" ht="15" customHeight="1" x14ac:dyDescent="0.25">
      <c r="C594" s="129"/>
      <c r="D594" s="13"/>
      <c r="E594" s="13"/>
      <c r="F594" s="13"/>
    </row>
    <row r="595" spans="3:6" ht="15" customHeight="1" x14ac:dyDescent="0.25">
      <c r="C595" s="129"/>
      <c r="D595" s="13"/>
      <c r="E595" s="13"/>
      <c r="F595" s="13"/>
    </row>
    <row r="596" spans="3:6" ht="15" customHeight="1" x14ac:dyDescent="0.25">
      <c r="C596" s="129"/>
      <c r="D596" s="13"/>
      <c r="E596" s="13"/>
      <c r="F596" s="13"/>
    </row>
    <row r="597" spans="3:6" ht="15" customHeight="1" x14ac:dyDescent="0.25">
      <c r="C597" s="129"/>
      <c r="D597" s="13"/>
      <c r="E597" s="13"/>
      <c r="F597" s="13"/>
    </row>
    <row r="598" spans="3:6" ht="15" customHeight="1" x14ac:dyDescent="0.25">
      <c r="C598" s="129"/>
      <c r="D598" s="13"/>
      <c r="E598" s="13"/>
      <c r="F598" s="13"/>
    </row>
    <row r="599" spans="3:6" ht="15" customHeight="1" x14ac:dyDescent="0.25">
      <c r="C599" s="129"/>
      <c r="D599" s="13"/>
      <c r="E599" s="13"/>
      <c r="F599" s="13"/>
    </row>
    <row r="600" spans="3:6" ht="15" customHeight="1" x14ac:dyDescent="0.25">
      <c r="C600" s="129"/>
      <c r="D600" s="13"/>
      <c r="E600" s="13"/>
      <c r="F600" s="13"/>
    </row>
    <row r="601" spans="3:6" ht="15" customHeight="1" x14ac:dyDescent="0.25">
      <c r="C601" s="129"/>
      <c r="D601" s="13"/>
      <c r="E601" s="13"/>
      <c r="F601" s="13"/>
    </row>
    <row r="602" spans="3:6" ht="15" customHeight="1" x14ac:dyDescent="0.25">
      <c r="C602" s="129"/>
      <c r="D602" s="13"/>
      <c r="E602" s="13"/>
      <c r="F602" s="13"/>
    </row>
    <row r="603" spans="3:6" ht="15" customHeight="1" x14ac:dyDescent="0.25">
      <c r="C603" s="129"/>
      <c r="D603" s="13"/>
      <c r="E603" s="13"/>
      <c r="F603" s="13"/>
    </row>
    <row r="604" spans="3:6" ht="15" customHeight="1" x14ac:dyDescent="0.25">
      <c r="C604" s="129"/>
      <c r="D604" s="13"/>
      <c r="E604" s="13"/>
      <c r="F604" s="13"/>
    </row>
    <row r="605" spans="3:6" ht="15" customHeight="1" x14ac:dyDescent="0.25">
      <c r="C605" s="129"/>
      <c r="D605" s="13"/>
      <c r="E605" s="13"/>
      <c r="F605" s="13"/>
    </row>
    <row r="606" spans="3:6" ht="15" customHeight="1" x14ac:dyDescent="0.25">
      <c r="C606" s="129"/>
      <c r="D606" s="13"/>
      <c r="E606" s="13"/>
      <c r="F606" s="13"/>
    </row>
    <row r="607" spans="3:6" ht="15" customHeight="1" x14ac:dyDescent="0.25">
      <c r="C607" s="129"/>
      <c r="D607" s="13"/>
      <c r="E607" s="13"/>
      <c r="F607" s="13"/>
    </row>
    <row r="608" spans="3:6" ht="15" customHeight="1" x14ac:dyDescent="0.25">
      <c r="C608" s="129"/>
      <c r="D608" s="13"/>
      <c r="E608" s="13"/>
      <c r="F608" s="13"/>
    </row>
    <row r="609" spans="3:6" ht="15" customHeight="1" x14ac:dyDescent="0.25">
      <c r="C609" s="129"/>
      <c r="D609" s="13"/>
      <c r="E609" s="13"/>
      <c r="F609" s="13"/>
    </row>
    <row r="610" spans="3:6" ht="15" customHeight="1" x14ac:dyDescent="0.25">
      <c r="C610" s="129"/>
      <c r="D610" s="13"/>
      <c r="E610" s="13"/>
      <c r="F610" s="13"/>
    </row>
    <row r="611" spans="3:6" ht="15" customHeight="1" x14ac:dyDescent="0.25">
      <c r="C611" s="129"/>
      <c r="D611" s="13"/>
      <c r="E611" s="13"/>
      <c r="F611" s="13"/>
    </row>
    <row r="612" spans="3:6" ht="15" customHeight="1" x14ac:dyDescent="0.25">
      <c r="C612" s="129"/>
      <c r="D612" s="13"/>
      <c r="E612" s="13"/>
      <c r="F612" s="13"/>
    </row>
    <row r="613" spans="3:6" ht="15" customHeight="1" x14ac:dyDescent="0.25">
      <c r="C613" s="129"/>
      <c r="D613" s="13"/>
      <c r="E613" s="13"/>
      <c r="F613" s="13"/>
    </row>
    <row r="614" spans="3:6" ht="15" customHeight="1" x14ac:dyDescent="0.25">
      <c r="C614" s="129"/>
      <c r="D614" s="13"/>
      <c r="E614" s="13"/>
      <c r="F614" s="13"/>
    </row>
    <row r="615" spans="3:6" ht="15" customHeight="1" x14ac:dyDescent="0.25">
      <c r="C615" s="129"/>
      <c r="D615" s="13"/>
      <c r="E615" s="13"/>
      <c r="F615" s="13"/>
    </row>
    <row r="616" spans="3:6" ht="15" customHeight="1" x14ac:dyDescent="0.25">
      <c r="C616" s="129"/>
      <c r="D616" s="13"/>
      <c r="E616" s="13"/>
      <c r="F616" s="13"/>
    </row>
    <row r="617" spans="3:6" ht="15" customHeight="1" x14ac:dyDescent="0.25">
      <c r="C617" s="129"/>
      <c r="D617" s="13"/>
      <c r="E617" s="13"/>
      <c r="F617" s="13"/>
    </row>
    <row r="618" spans="3:6" ht="15" customHeight="1" x14ac:dyDescent="0.25">
      <c r="C618" s="129"/>
      <c r="D618" s="13"/>
      <c r="E618" s="13"/>
      <c r="F618" s="13"/>
    </row>
    <row r="619" spans="3:6" ht="15" customHeight="1" x14ac:dyDescent="0.25">
      <c r="C619" s="129"/>
      <c r="D619" s="13"/>
      <c r="E619" s="13"/>
      <c r="F619" s="13"/>
    </row>
    <row r="620" spans="3:6" ht="15" customHeight="1" x14ac:dyDescent="0.25">
      <c r="C620" s="129"/>
      <c r="D620" s="13"/>
      <c r="E620" s="13"/>
      <c r="F620" s="13"/>
    </row>
    <row r="621" spans="3:6" ht="15" customHeight="1" x14ac:dyDescent="0.25">
      <c r="C621" s="129"/>
      <c r="D621" s="13"/>
      <c r="E621" s="13"/>
      <c r="F621" s="13"/>
    </row>
    <row r="622" spans="3:6" ht="15" customHeight="1" x14ac:dyDescent="0.25">
      <c r="C622" s="129"/>
      <c r="D622" s="13"/>
      <c r="E622" s="13"/>
      <c r="F622" s="13"/>
    </row>
    <row r="623" spans="3:6" ht="15" customHeight="1" x14ac:dyDescent="0.25">
      <c r="C623" s="129"/>
      <c r="D623" s="13"/>
      <c r="E623" s="13"/>
      <c r="F623" s="13"/>
    </row>
    <row r="624" spans="3:6" ht="15" customHeight="1" x14ac:dyDescent="0.25">
      <c r="C624" s="129"/>
      <c r="D624" s="13"/>
      <c r="E624" s="13"/>
      <c r="F624" s="13"/>
    </row>
    <row r="625" spans="3:6" ht="15" customHeight="1" x14ac:dyDescent="0.25">
      <c r="C625" s="129"/>
      <c r="D625" s="13"/>
      <c r="E625" s="13"/>
      <c r="F625" s="13"/>
    </row>
    <row r="626" spans="3:6" ht="15" customHeight="1" x14ac:dyDescent="0.25">
      <c r="C626" s="129"/>
      <c r="D626" s="13"/>
      <c r="E626" s="13"/>
      <c r="F626" s="13"/>
    </row>
    <row r="627" spans="3:6" ht="15" customHeight="1" x14ac:dyDescent="0.25">
      <c r="C627" s="129"/>
      <c r="D627" s="13"/>
      <c r="E627" s="13"/>
      <c r="F627" s="13"/>
    </row>
    <row r="628" spans="3:6" ht="15" customHeight="1" x14ac:dyDescent="0.25">
      <c r="C628" s="129"/>
      <c r="D628" s="13"/>
      <c r="E628" s="13"/>
      <c r="F628" s="13"/>
    </row>
    <row r="629" spans="3:6" ht="15" customHeight="1" x14ac:dyDescent="0.25">
      <c r="C629" s="129"/>
      <c r="D629" s="13"/>
      <c r="E629" s="13"/>
      <c r="F629" s="13"/>
    </row>
    <row r="630" spans="3:6" ht="15" customHeight="1" x14ac:dyDescent="0.25">
      <c r="C630" s="129"/>
      <c r="D630" s="13"/>
      <c r="E630" s="13"/>
      <c r="F630" s="13"/>
    </row>
    <row r="631" spans="3:6" ht="15" customHeight="1" x14ac:dyDescent="0.25">
      <c r="C631" s="129"/>
      <c r="D631" s="13"/>
      <c r="E631" s="13"/>
      <c r="F631" s="13"/>
    </row>
    <row r="632" spans="3:6" ht="15" customHeight="1" x14ac:dyDescent="0.25">
      <c r="C632" s="129"/>
      <c r="D632" s="13"/>
      <c r="E632" s="13"/>
      <c r="F632" s="13"/>
    </row>
    <row r="633" spans="3:6" ht="15" customHeight="1" x14ac:dyDescent="0.25">
      <c r="C633" s="129"/>
      <c r="D633" s="13"/>
      <c r="E633" s="13"/>
      <c r="F633" s="13"/>
    </row>
    <row r="634" spans="3:6" ht="15" customHeight="1" x14ac:dyDescent="0.25">
      <c r="C634" s="129"/>
      <c r="D634" s="13"/>
      <c r="E634" s="13"/>
      <c r="F634" s="13"/>
    </row>
    <row r="635" spans="3:6" ht="15" customHeight="1" x14ac:dyDescent="0.25">
      <c r="C635" s="129"/>
      <c r="D635" s="13"/>
      <c r="E635" s="13"/>
      <c r="F635" s="13"/>
    </row>
    <row r="636" spans="3:6" ht="15" customHeight="1" x14ac:dyDescent="0.25">
      <c r="C636" s="129"/>
      <c r="D636" s="13"/>
      <c r="E636" s="13"/>
      <c r="F636" s="13"/>
    </row>
    <row r="637" spans="3:6" ht="15" customHeight="1" x14ac:dyDescent="0.25">
      <c r="C637" s="129"/>
      <c r="D637" s="13"/>
      <c r="E637" s="13"/>
      <c r="F637" s="13"/>
    </row>
    <row r="638" spans="3:6" ht="15" customHeight="1" x14ac:dyDescent="0.25">
      <c r="C638" s="129"/>
      <c r="D638" s="13"/>
      <c r="E638" s="13"/>
      <c r="F638" s="13"/>
    </row>
    <row r="639" spans="3:6" ht="15" customHeight="1" x14ac:dyDescent="0.25">
      <c r="C639" s="129"/>
      <c r="D639" s="13"/>
      <c r="E639" s="13"/>
      <c r="F639" s="13"/>
    </row>
    <row r="640" spans="3:6" ht="15" customHeight="1" x14ac:dyDescent="0.25">
      <c r="C640" s="129"/>
      <c r="D640" s="13"/>
      <c r="E640" s="13"/>
      <c r="F640" s="13"/>
    </row>
    <row r="641" spans="3:6" ht="15" customHeight="1" x14ac:dyDescent="0.25">
      <c r="C641" s="129"/>
      <c r="D641" s="13"/>
      <c r="E641" s="13"/>
      <c r="F641" s="13"/>
    </row>
    <row r="642" spans="3:6" ht="15" customHeight="1" x14ac:dyDescent="0.25">
      <c r="C642" s="129"/>
      <c r="D642" s="13"/>
      <c r="E642" s="13"/>
      <c r="F642" s="13"/>
    </row>
    <row r="643" spans="3:6" ht="15" customHeight="1" x14ac:dyDescent="0.25">
      <c r="C643" s="129"/>
      <c r="D643" s="13"/>
      <c r="E643" s="13"/>
      <c r="F643" s="13"/>
    </row>
    <row r="644" spans="3:6" ht="15" customHeight="1" x14ac:dyDescent="0.25">
      <c r="C644" s="129"/>
      <c r="D644" s="13"/>
      <c r="E644" s="13"/>
      <c r="F644" s="13"/>
    </row>
    <row r="645" spans="3:6" ht="15" customHeight="1" x14ac:dyDescent="0.25">
      <c r="C645" s="129"/>
      <c r="D645" s="13"/>
      <c r="E645" s="13"/>
      <c r="F645" s="13"/>
    </row>
    <row r="646" spans="3:6" ht="15" customHeight="1" x14ac:dyDescent="0.25">
      <c r="C646" s="129"/>
      <c r="D646" s="13"/>
      <c r="E646" s="13"/>
      <c r="F646" s="13"/>
    </row>
    <row r="647" spans="3:6" ht="15" customHeight="1" x14ac:dyDescent="0.25">
      <c r="C647" s="129"/>
      <c r="D647" s="13"/>
      <c r="E647" s="13"/>
      <c r="F647" s="13"/>
    </row>
    <row r="648" spans="3:6" ht="15" customHeight="1" x14ac:dyDescent="0.25">
      <c r="C648" s="129"/>
      <c r="D648" s="13"/>
      <c r="E648" s="13"/>
      <c r="F648" s="13"/>
    </row>
    <row r="649" spans="3:6" ht="15" customHeight="1" x14ac:dyDescent="0.25">
      <c r="C649" s="129"/>
      <c r="D649" s="13"/>
      <c r="E649" s="13"/>
      <c r="F649" s="13"/>
    </row>
    <row r="650" spans="3:6" ht="15" customHeight="1" x14ac:dyDescent="0.25">
      <c r="C650" s="129"/>
      <c r="D650" s="13"/>
      <c r="E650" s="13"/>
      <c r="F650" s="13"/>
    </row>
    <row r="651" spans="3:6" ht="15" customHeight="1" x14ac:dyDescent="0.25">
      <c r="C651" s="129"/>
      <c r="D651" s="13"/>
      <c r="E651" s="13"/>
      <c r="F651" s="13"/>
    </row>
    <row r="652" spans="3:6" ht="15" customHeight="1" x14ac:dyDescent="0.25">
      <c r="C652" s="129"/>
      <c r="D652" s="13"/>
      <c r="E652" s="13"/>
      <c r="F652" s="13"/>
    </row>
    <row r="653" spans="3:6" ht="15" customHeight="1" x14ac:dyDescent="0.25">
      <c r="C653" s="129"/>
      <c r="D653" s="13"/>
      <c r="E653" s="13"/>
      <c r="F653" s="13"/>
    </row>
    <row r="654" spans="3:6" ht="15" customHeight="1" x14ac:dyDescent="0.25">
      <c r="C654" s="129"/>
      <c r="D654" s="13"/>
      <c r="E654" s="13"/>
      <c r="F654" s="13"/>
    </row>
    <row r="655" spans="3:6" ht="15" customHeight="1" x14ac:dyDescent="0.25">
      <c r="C655" s="129"/>
      <c r="D655" s="13"/>
      <c r="E655" s="13"/>
      <c r="F655" s="13"/>
    </row>
    <row r="656" spans="3:6" ht="15" customHeight="1" x14ac:dyDescent="0.25">
      <c r="C656" s="129"/>
      <c r="D656" s="13"/>
      <c r="E656" s="13"/>
      <c r="F656" s="13"/>
    </row>
    <row r="657" spans="3:6" ht="15" customHeight="1" x14ac:dyDescent="0.25">
      <c r="C657" s="129"/>
      <c r="D657" s="13"/>
      <c r="E657" s="13"/>
      <c r="F657" s="13"/>
    </row>
    <row r="658" spans="3:6" ht="15" customHeight="1" x14ac:dyDescent="0.25">
      <c r="C658" s="129"/>
      <c r="D658" s="13"/>
      <c r="E658" s="13"/>
      <c r="F658" s="13"/>
    </row>
    <row r="659" spans="3:6" ht="15" customHeight="1" x14ac:dyDescent="0.25">
      <c r="C659" s="129"/>
      <c r="D659" s="13"/>
      <c r="E659" s="13"/>
      <c r="F659" s="13"/>
    </row>
    <row r="660" spans="3:6" ht="15" customHeight="1" x14ac:dyDescent="0.25">
      <c r="C660" s="129"/>
      <c r="D660" s="13"/>
      <c r="E660" s="13"/>
      <c r="F660" s="13"/>
    </row>
    <row r="661" spans="3:6" ht="15" customHeight="1" x14ac:dyDescent="0.25">
      <c r="C661" s="129"/>
      <c r="D661" s="13"/>
      <c r="E661" s="13"/>
      <c r="F661" s="13"/>
    </row>
    <row r="662" spans="3:6" ht="15" customHeight="1" x14ac:dyDescent="0.25">
      <c r="C662" s="129"/>
      <c r="D662" s="13"/>
      <c r="E662" s="13"/>
      <c r="F662" s="13"/>
    </row>
    <row r="663" spans="3:6" ht="15" customHeight="1" x14ac:dyDescent="0.25">
      <c r="C663" s="129"/>
      <c r="D663" s="13"/>
      <c r="E663" s="13"/>
      <c r="F663" s="13"/>
    </row>
    <row r="664" spans="3:6" ht="15" customHeight="1" x14ac:dyDescent="0.25">
      <c r="C664" s="129"/>
      <c r="D664" s="13"/>
      <c r="E664" s="13"/>
      <c r="F664" s="13"/>
    </row>
    <row r="665" spans="3:6" ht="15" customHeight="1" x14ac:dyDescent="0.25">
      <c r="C665" s="129"/>
      <c r="D665" s="13"/>
      <c r="E665" s="13"/>
      <c r="F665" s="13"/>
    </row>
    <row r="666" spans="3:6" ht="15" customHeight="1" x14ac:dyDescent="0.25">
      <c r="C666" s="129"/>
      <c r="D666" s="13"/>
      <c r="E666" s="13"/>
      <c r="F666" s="13"/>
    </row>
    <row r="667" spans="3:6" ht="15" customHeight="1" x14ac:dyDescent="0.25">
      <c r="C667" s="129"/>
      <c r="D667" s="13"/>
      <c r="E667" s="13"/>
      <c r="F667" s="13"/>
    </row>
    <row r="668" spans="3:6" ht="15" customHeight="1" x14ac:dyDescent="0.25">
      <c r="C668" s="129"/>
      <c r="D668" s="13"/>
      <c r="E668" s="13"/>
      <c r="F668" s="13"/>
    </row>
    <row r="669" spans="3:6" ht="15" customHeight="1" x14ac:dyDescent="0.25">
      <c r="C669" s="129"/>
      <c r="D669" s="13"/>
      <c r="E669" s="13"/>
      <c r="F669" s="13"/>
    </row>
    <row r="670" spans="3:6" ht="15" customHeight="1" x14ac:dyDescent="0.25">
      <c r="C670" s="129"/>
      <c r="D670" s="13"/>
      <c r="E670" s="13"/>
      <c r="F670" s="13"/>
    </row>
    <row r="671" spans="3:6" ht="15" customHeight="1" x14ac:dyDescent="0.25">
      <c r="C671" s="129"/>
      <c r="D671" s="13"/>
      <c r="E671" s="13"/>
      <c r="F671" s="13"/>
    </row>
    <row r="672" spans="3:6" ht="15" customHeight="1" x14ac:dyDescent="0.25">
      <c r="C672" s="129"/>
      <c r="D672" s="13"/>
      <c r="E672" s="13"/>
      <c r="F672" s="13"/>
    </row>
    <row r="673" spans="3:6" ht="15" customHeight="1" x14ac:dyDescent="0.25">
      <c r="C673" s="129"/>
      <c r="D673" s="13"/>
      <c r="E673" s="13"/>
      <c r="F673" s="13"/>
    </row>
    <row r="674" spans="3:6" ht="15" customHeight="1" x14ac:dyDescent="0.25">
      <c r="C674" s="129"/>
      <c r="D674" s="13"/>
      <c r="E674" s="13"/>
      <c r="F674" s="13"/>
    </row>
    <row r="675" spans="3:6" ht="15" customHeight="1" x14ac:dyDescent="0.25">
      <c r="C675" s="129"/>
      <c r="D675" s="13"/>
      <c r="E675" s="13"/>
      <c r="F675" s="13"/>
    </row>
    <row r="676" spans="3:6" ht="15" customHeight="1" x14ac:dyDescent="0.25">
      <c r="C676" s="129"/>
      <c r="D676" s="13"/>
      <c r="E676" s="13"/>
      <c r="F676" s="13"/>
    </row>
    <row r="677" spans="3:6" ht="15" customHeight="1" x14ac:dyDescent="0.25">
      <c r="C677" s="129"/>
      <c r="D677" s="13"/>
      <c r="E677" s="13"/>
      <c r="F677" s="13"/>
    </row>
    <row r="678" spans="3:6" ht="15" customHeight="1" x14ac:dyDescent="0.25">
      <c r="C678" s="129"/>
      <c r="D678" s="13"/>
      <c r="E678" s="13"/>
      <c r="F678" s="13"/>
    </row>
    <row r="679" spans="3:6" ht="15" customHeight="1" x14ac:dyDescent="0.25">
      <c r="C679" s="129"/>
      <c r="D679" s="13"/>
      <c r="E679" s="13"/>
      <c r="F679" s="13"/>
    </row>
    <row r="680" spans="3:6" ht="15" customHeight="1" x14ac:dyDescent="0.25">
      <c r="C680" s="129"/>
      <c r="D680" s="13"/>
      <c r="E680" s="13"/>
      <c r="F680" s="13"/>
    </row>
    <row r="681" spans="3:6" ht="15" customHeight="1" x14ac:dyDescent="0.25">
      <c r="C681" s="129"/>
      <c r="D681" s="13"/>
      <c r="E681" s="13"/>
      <c r="F681" s="13"/>
    </row>
    <row r="682" spans="3:6" ht="15" customHeight="1" x14ac:dyDescent="0.25">
      <c r="C682" s="129"/>
      <c r="D682" s="13"/>
      <c r="E682" s="13"/>
      <c r="F682" s="13"/>
    </row>
    <row r="683" spans="3:6" ht="15" customHeight="1" x14ac:dyDescent="0.25">
      <c r="C683" s="129"/>
      <c r="D683" s="13"/>
      <c r="E683" s="13"/>
      <c r="F683" s="13"/>
    </row>
    <row r="684" spans="3:6" ht="15" customHeight="1" x14ac:dyDescent="0.25">
      <c r="C684" s="129"/>
      <c r="D684" s="13"/>
      <c r="E684" s="13"/>
      <c r="F684" s="13"/>
    </row>
    <row r="685" spans="3:6" ht="15" customHeight="1" x14ac:dyDescent="0.25">
      <c r="C685" s="129"/>
      <c r="D685" s="13"/>
      <c r="E685" s="13"/>
      <c r="F685" s="13"/>
    </row>
    <row r="686" spans="3:6" ht="15" customHeight="1" x14ac:dyDescent="0.25">
      <c r="C686" s="129"/>
      <c r="D686" s="13"/>
      <c r="E686" s="13"/>
      <c r="F686" s="13"/>
    </row>
    <row r="687" spans="3:6" ht="15" customHeight="1" x14ac:dyDescent="0.25">
      <c r="C687" s="129"/>
      <c r="D687" s="13"/>
      <c r="E687" s="13"/>
      <c r="F687" s="13"/>
    </row>
    <row r="688" spans="3:6" ht="15" customHeight="1" x14ac:dyDescent="0.25">
      <c r="C688" s="129"/>
      <c r="D688" s="13"/>
      <c r="E688" s="13"/>
      <c r="F688" s="13"/>
    </row>
    <row r="689" spans="3:6" ht="15" customHeight="1" x14ac:dyDescent="0.25">
      <c r="C689" s="129"/>
      <c r="D689" s="13"/>
      <c r="E689" s="13"/>
      <c r="F689" s="13"/>
    </row>
    <row r="690" spans="3:6" ht="15" customHeight="1" x14ac:dyDescent="0.25">
      <c r="C690" s="129"/>
      <c r="D690" s="13"/>
      <c r="E690" s="13"/>
      <c r="F690" s="13"/>
    </row>
    <row r="691" spans="3:6" ht="15" customHeight="1" x14ac:dyDescent="0.25">
      <c r="C691" s="129"/>
      <c r="D691" s="13"/>
      <c r="E691" s="13"/>
      <c r="F691" s="13"/>
    </row>
    <row r="692" spans="3:6" ht="15" customHeight="1" x14ac:dyDescent="0.25">
      <c r="C692" s="129"/>
      <c r="D692" s="13"/>
      <c r="E692" s="13"/>
      <c r="F692" s="13"/>
    </row>
    <row r="693" spans="3:6" ht="15" customHeight="1" x14ac:dyDescent="0.25">
      <c r="C693" s="129"/>
      <c r="D693" s="13"/>
      <c r="E693" s="13"/>
      <c r="F693" s="13"/>
    </row>
    <row r="694" spans="3:6" ht="15" customHeight="1" x14ac:dyDescent="0.25">
      <c r="C694" s="129"/>
      <c r="D694" s="13"/>
      <c r="E694" s="13"/>
      <c r="F694" s="13"/>
    </row>
    <row r="695" spans="3:6" ht="15" customHeight="1" x14ac:dyDescent="0.25">
      <c r="C695" s="129"/>
      <c r="D695" s="13"/>
      <c r="E695" s="13"/>
      <c r="F695" s="13"/>
    </row>
    <row r="696" spans="3:6" ht="15" customHeight="1" x14ac:dyDescent="0.25">
      <c r="C696" s="129"/>
      <c r="D696" s="13"/>
      <c r="E696" s="13"/>
      <c r="F696" s="13"/>
    </row>
    <row r="697" spans="3:6" ht="15" customHeight="1" x14ac:dyDescent="0.25">
      <c r="C697" s="129"/>
      <c r="D697" s="13"/>
      <c r="E697" s="13"/>
      <c r="F697" s="13"/>
    </row>
    <row r="698" spans="3:6" ht="15" customHeight="1" x14ac:dyDescent="0.25">
      <c r="C698" s="129"/>
      <c r="D698" s="13"/>
      <c r="E698" s="13"/>
      <c r="F698" s="13"/>
    </row>
    <row r="699" spans="3:6" ht="15" customHeight="1" x14ac:dyDescent="0.25">
      <c r="C699" s="129"/>
      <c r="D699" s="13"/>
      <c r="E699" s="13"/>
      <c r="F699" s="13"/>
    </row>
    <row r="700" spans="3:6" ht="15" customHeight="1" x14ac:dyDescent="0.25">
      <c r="C700" s="129"/>
      <c r="D700" s="13"/>
      <c r="E700" s="13"/>
      <c r="F700" s="13"/>
    </row>
    <row r="701" spans="3:6" ht="15" customHeight="1" x14ac:dyDescent="0.25">
      <c r="C701" s="129"/>
      <c r="D701" s="13"/>
      <c r="E701" s="13"/>
      <c r="F701" s="13"/>
    </row>
    <row r="702" spans="3:6" ht="15" customHeight="1" x14ac:dyDescent="0.25">
      <c r="C702" s="129"/>
      <c r="D702" s="13"/>
      <c r="E702" s="13"/>
      <c r="F702" s="13"/>
    </row>
    <row r="703" spans="3:6" ht="15" customHeight="1" x14ac:dyDescent="0.25">
      <c r="C703" s="129"/>
      <c r="D703" s="13"/>
      <c r="E703" s="13"/>
      <c r="F703" s="13"/>
    </row>
    <row r="704" spans="3:6" ht="15" customHeight="1" x14ac:dyDescent="0.25">
      <c r="C704" s="129"/>
      <c r="D704" s="13"/>
      <c r="E704" s="13"/>
      <c r="F704" s="13"/>
    </row>
    <row r="705" spans="3:6" ht="15" customHeight="1" x14ac:dyDescent="0.25">
      <c r="C705" s="129"/>
      <c r="D705" s="13"/>
      <c r="E705" s="13"/>
      <c r="F705" s="13"/>
    </row>
    <row r="706" spans="3:6" ht="15" customHeight="1" x14ac:dyDescent="0.25">
      <c r="C706" s="129"/>
      <c r="D706" s="13"/>
      <c r="E706" s="13"/>
      <c r="F706" s="13"/>
    </row>
    <row r="707" spans="3:6" ht="15" customHeight="1" x14ac:dyDescent="0.25">
      <c r="C707" s="129"/>
      <c r="D707" s="13"/>
      <c r="E707" s="13"/>
      <c r="F707" s="13"/>
    </row>
    <row r="708" spans="3:6" ht="15" customHeight="1" x14ac:dyDescent="0.25">
      <c r="C708" s="129"/>
      <c r="D708" s="13"/>
      <c r="E708" s="13"/>
      <c r="F708" s="13"/>
    </row>
    <row r="709" spans="3:6" ht="15" customHeight="1" x14ac:dyDescent="0.25">
      <c r="C709" s="129"/>
      <c r="D709" s="13"/>
      <c r="E709" s="13"/>
      <c r="F709" s="13"/>
    </row>
    <row r="710" spans="3:6" ht="15" customHeight="1" x14ac:dyDescent="0.25">
      <c r="C710" s="129"/>
      <c r="D710" s="13"/>
      <c r="E710" s="13"/>
      <c r="F710" s="13"/>
    </row>
    <row r="711" spans="3:6" ht="15" customHeight="1" x14ac:dyDescent="0.25">
      <c r="C711" s="129"/>
      <c r="D711" s="13"/>
      <c r="E711" s="13"/>
      <c r="F711" s="13"/>
    </row>
    <row r="712" spans="3:6" ht="15" customHeight="1" x14ac:dyDescent="0.25">
      <c r="C712" s="129"/>
      <c r="D712" s="13"/>
      <c r="E712" s="13"/>
      <c r="F712" s="13"/>
    </row>
    <row r="713" spans="3:6" ht="15" customHeight="1" x14ac:dyDescent="0.25">
      <c r="C713" s="129"/>
      <c r="D713" s="13"/>
      <c r="E713" s="13"/>
      <c r="F713" s="13"/>
    </row>
    <row r="714" spans="3:6" ht="15" customHeight="1" x14ac:dyDescent="0.25">
      <c r="C714" s="129"/>
      <c r="D714" s="13"/>
      <c r="E714" s="13"/>
      <c r="F714" s="13"/>
    </row>
    <row r="715" spans="3:6" ht="15" customHeight="1" x14ac:dyDescent="0.25">
      <c r="C715" s="129"/>
      <c r="D715" s="13"/>
      <c r="E715" s="13"/>
      <c r="F715" s="13"/>
    </row>
    <row r="716" spans="3:6" ht="15" customHeight="1" x14ac:dyDescent="0.25">
      <c r="C716" s="129"/>
      <c r="D716" s="13"/>
      <c r="E716" s="13"/>
      <c r="F716" s="13"/>
    </row>
    <row r="717" spans="3:6" ht="15" customHeight="1" x14ac:dyDescent="0.25">
      <c r="C717" s="129"/>
      <c r="D717" s="13"/>
      <c r="E717" s="13"/>
      <c r="F717" s="13"/>
    </row>
    <row r="718" spans="3:6" ht="15" customHeight="1" x14ac:dyDescent="0.25">
      <c r="C718" s="129"/>
      <c r="D718" s="13"/>
      <c r="E718" s="13"/>
      <c r="F718" s="13"/>
    </row>
    <row r="719" spans="3:6" ht="15" customHeight="1" x14ac:dyDescent="0.25">
      <c r="C719" s="129"/>
      <c r="D719" s="13"/>
      <c r="E719" s="13"/>
      <c r="F719" s="13"/>
    </row>
    <row r="720" spans="3:6" ht="15" customHeight="1" x14ac:dyDescent="0.25">
      <c r="C720" s="129"/>
      <c r="D720" s="13"/>
      <c r="E720" s="13"/>
      <c r="F720" s="13"/>
    </row>
    <row r="721" spans="3:6" ht="15" customHeight="1" x14ac:dyDescent="0.25">
      <c r="C721" s="129"/>
      <c r="D721" s="13"/>
      <c r="E721" s="13"/>
      <c r="F721" s="13"/>
    </row>
    <row r="722" spans="3:6" ht="15" customHeight="1" x14ac:dyDescent="0.25">
      <c r="C722" s="129"/>
      <c r="D722" s="13"/>
      <c r="E722" s="13"/>
      <c r="F722" s="13"/>
    </row>
    <row r="723" spans="3:6" ht="15" customHeight="1" x14ac:dyDescent="0.25">
      <c r="C723" s="129"/>
      <c r="D723" s="13"/>
      <c r="E723" s="13"/>
      <c r="F723" s="13"/>
    </row>
    <row r="724" spans="3:6" ht="15" customHeight="1" x14ac:dyDescent="0.25">
      <c r="C724" s="129"/>
      <c r="D724" s="13"/>
      <c r="E724" s="13"/>
      <c r="F724" s="13"/>
    </row>
    <row r="725" spans="3:6" ht="15" customHeight="1" x14ac:dyDescent="0.25">
      <c r="C725" s="129"/>
      <c r="D725" s="13"/>
      <c r="E725" s="13"/>
      <c r="F725" s="13"/>
    </row>
    <row r="726" spans="3:6" ht="15" customHeight="1" x14ac:dyDescent="0.25">
      <c r="C726" s="129"/>
      <c r="D726" s="13"/>
      <c r="E726" s="13"/>
      <c r="F726" s="13"/>
    </row>
    <row r="727" spans="3:6" ht="15" customHeight="1" x14ac:dyDescent="0.25">
      <c r="C727" s="129"/>
      <c r="D727" s="13"/>
      <c r="E727" s="13"/>
      <c r="F727" s="13"/>
    </row>
    <row r="728" spans="3:6" ht="15" customHeight="1" x14ac:dyDescent="0.25">
      <c r="C728" s="129"/>
      <c r="D728" s="13"/>
      <c r="E728" s="13"/>
      <c r="F728" s="13"/>
    </row>
    <row r="729" spans="3:6" ht="15" customHeight="1" x14ac:dyDescent="0.25">
      <c r="C729" s="129"/>
      <c r="D729" s="13"/>
      <c r="E729" s="13"/>
      <c r="F729" s="13"/>
    </row>
    <row r="730" spans="3:6" ht="15" customHeight="1" x14ac:dyDescent="0.25">
      <c r="C730" s="129"/>
      <c r="D730" s="13"/>
      <c r="E730" s="13"/>
      <c r="F730" s="13"/>
    </row>
    <row r="731" spans="3:6" ht="15" customHeight="1" x14ac:dyDescent="0.25">
      <c r="C731" s="129"/>
      <c r="D731" s="13"/>
      <c r="E731" s="13"/>
      <c r="F731" s="13"/>
    </row>
    <row r="732" spans="3:6" ht="15" customHeight="1" x14ac:dyDescent="0.25">
      <c r="C732" s="129"/>
      <c r="D732" s="13"/>
      <c r="E732" s="13"/>
      <c r="F732" s="13"/>
    </row>
    <row r="733" spans="3:6" ht="15" customHeight="1" x14ac:dyDescent="0.25">
      <c r="C733" s="129"/>
      <c r="D733" s="13"/>
      <c r="E733" s="13"/>
      <c r="F733" s="13"/>
    </row>
    <row r="734" spans="3:6" ht="15" customHeight="1" x14ac:dyDescent="0.25">
      <c r="C734" s="129"/>
      <c r="D734" s="13"/>
      <c r="E734" s="13"/>
      <c r="F734" s="13"/>
    </row>
    <row r="735" spans="3:6" ht="15" customHeight="1" x14ac:dyDescent="0.25">
      <c r="C735" s="129"/>
      <c r="D735" s="13"/>
      <c r="E735" s="13"/>
      <c r="F735" s="13"/>
    </row>
    <row r="736" spans="3:6" ht="15" customHeight="1" x14ac:dyDescent="0.25">
      <c r="C736" s="129"/>
      <c r="D736" s="13"/>
      <c r="E736" s="13"/>
      <c r="F736" s="13"/>
    </row>
    <row r="737" spans="3:6" ht="15" customHeight="1" x14ac:dyDescent="0.25">
      <c r="C737" s="129"/>
      <c r="D737" s="13"/>
      <c r="E737" s="13"/>
      <c r="F737" s="13"/>
    </row>
    <row r="738" spans="3:6" ht="15" customHeight="1" x14ac:dyDescent="0.25">
      <c r="C738" s="129"/>
      <c r="D738" s="13"/>
      <c r="E738" s="13"/>
      <c r="F738" s="13"/>
    </row>
    <row r="739" spans="3:6" ht="15" customHeight="1" x14ac:dyDescent="0.25">
      <c r="C739" s="129"/>
      <c r="D739" s="13"/>
      <c r="E739" s="13"/>
      <c r="F739" s="13"/>
    </row>
    <row r="740" spans="3:6" ht="15" customHeight="1" x14ac:dyDescent="0.25">
      <c r="C740" s="129"/>
      <c r="D740" s="13"/>
      <c r="E740" s="13"/>
      <c r="F740" s="13"/>
    </row>
    <row r="741" spans="3:6" ht="15" customHeight="1" x14ac:dyDescent="0.25">
      <c r="C741" s="129"/>
      <c r="D741" s="13"/>
      <c r="E741" s="13"/>
      <c r="F741" s="13"/>
    </row>
    <row r="742" spans="3:6" ht="15" customHeight="1" x14ac:dyDescent="0.25">
      <c r="C742" s="129"/>
      <c r="D742" s="13"/>
      <c r="E742" s="13"/>
      <c r="F742" s="13"/>
    </row>
    <row r="743" spans="3:6" ht="15" customHeight="1" x14ac:dyDescent="0.25">
      <c r="C743" s="129"/>
      <c r="D743" s="13"/>
      <c r="E743" s="13"/>
      <c r="F743" s="13"/>
    </row>
    <row r="744" spans="3:6" ht="15" customHeight="1" x14ac:dyDescent="0.25">
      <c r="C744" s="129"/>
      <c r="D744" s="13"/>
      <c r="E744" s="13"/>
      <c r="F744" s="13"/>
    </row>
    <row r="745" spans="3:6" ht="15" customHeight="1" x14ac:dyDescent="0.25">
      <c r="C745" s="129"/>
      <c r="D745" s="13"/>
      <c r="E745" s="13"/>
      <c r="F745" s="13"/>
    </row>
    <row r="746" spans="3:6" ht="15" customHeight="1" x14ac:dyDescent="0.25">
      <c r="C746" s="129"/>
      <c r="D746" s="13"/>
      <c r="E746" s="13"/>
      <c r="F746" s="13"/>
    </row>
    <row r="747" spans="3:6" ht="15" customHeight="1" x14ac:dyDescent="0.25">
      <c r="C747" s="129"/>
      <c r="D747" s="13"/>
      <c r="E747" s="13"/>
      <c r="F747" s="13"/>
    </row>
    <row r="748" spans="3:6" ht="15" customHeight="1" x14ac:dyDescent="0.25">
      <c r="C748" s="129"/>
      <c r="D748" s="13"/>
      <c r="E748" s="13"/>
      <c r="F748" s="13"/>
    </row>
    <row r="749" spans="3:6" ht="15" customHeight="1" x14ac:dyDescent="0.25">
      <c r="C749" s="129"/>
      <c r="D749" s="13"/>
      <c r="E749" s="13"/>
      <c r="F749" s="13"/>
    </row>
    <row r="750" spans="3:6" ht="15" customHeight="1" x14ac:dyDescent="0.25">
      <c r="C750" s="129"/>
      <c r="D750" s="13"/>
      <c r="E750" s="13"/>
      <c r="F750" s="13"/>
    </row>
    <row r="751" spans="3:6" ht="15" customHeight="1" x14ac:dyDescent="0.25">
      <c r="C751" s="129"/>
      <c r="D751" s="13"/>
      <c r="E751" s="13"/>
      <c r="F751" s="13"/>
    </row>
    <row r="752" spans="3:6" ht="15" customHeight="1" x14ac:dyDescent="0.25">
      <c r="C752" s="129"/>
      <c r="D752" s="13"/>
      <c r="E752" s="13"/>
      <c r="F752" s="13"/>
    </row>
    <row r="753" spans="3:6" ht="15" customHeight="1" x14ac:dyDescent="0.25">
      <c r="C753" s="129"/>
      <c r="D753" s="13"/>
      <c r="E753" s="13"/>
      <c r="F753" s="13"/>
    </row>
    <row r="754" spans="3:6" ht="15" customHeight="1" x14ac:dyDescent="0.25">
      <c r="C754" s="129"/>
      <c r="D754" s="13"/>
      <c r="E754" s="13"/>
      <c r="F754" s="13"/>
    </row>
    <row r="755" spans="3:6" ht="15" customHeight="1" x14ac:dyDescent="0.25">
      <c r="C755" s="129"/>
      <c r="D755" s="13"/>
      <c r="E755" s="13"/>
      <c r="F755" s="13"/>
    </row>
    <row r="756" spans="3:6" ht="15" customHeight="1" x14ac:dyDescent="0.25">
      <c r="C756" s="129"/>
      <c r="D756" s="13"/>
      <c r="E756" s="13"/>
      <c r="F756" s="13"/>
    </row>
    <row r="757" spans="3:6" ht="15" customHeight="1" x14ac:dyDescent="0.25">
      <c r="C757" s="129"/>
      <c r="D757" s="13"/>
      <c r="E757" s="13"/>
      <c r="F757" s="13"/>
    </row>
    <row r="758" spans="3:6" ht="15" customHeight="1" x14ac:dyDescent="0.25">
      <c r="C758" s="129"/>
      <c r="D758" s="13"/>
      <c r="E758" s="13"/>
      <c r="F758" s="13"/>
    </row>
    <row r="759" spans="3:6" ht="15" customHeight="1" x14ac:dyDescent="0.25">
      <c r="C759" s="129"/>
      <c r="D759" s="13"/>
      <c r="E759" s="13"/>
      <c r="F759" s="13"/>
    </row>
    <row r="760" spans="3:6" ht="15" customHeight="1" x14ac:dyDescent="0.25">
      <c r="C760" s="129"/>
      <c r="D760" s="13"/>
      <c r="E760" s="13"/>
      <c r="F760" s="13"/>
    </row>
    <row r="761" spans="3:6" ht="15" customHeight="1" x14ac:dyDescent="0.25">
      <c r="C761" s="129"/>
      <c r="D761" s="13"/>
      <c r="E761" s="13"/>
      <c r="F761" s="13"/>
    </row>
    <row r="762" spans="3:6" ht="15" customHeight="1" x14ac:dyDescent="0.25">
      <c r="C762" s="129"/>
      <c r="D762" s="13"/>
      <c r="E762" s="13"/>
      <c r="F762" s="13"/>
    </row>
    <row r="763" spans="3:6" ht="15" customHeight="1" x14ac:dyDescent="0.25">
      <c r="C763" s="129"/>
      <c r="D763" s="13"/>
      <c r="E763" s="13"/>
      <c r="F763" s="13"/>
    </row>
    <row r="764" spans="3:6" ht="15" customHeight="1" x14ac:dyDescent="0.25">
      <c r="C764" s="129"/>
      <c r="D764" s="13"/>
      <c r="E764" s="13"/>
      <c r="F764" s="13"/>
    </row>
    <row r="765" spans="3:6" ht="15" customHeight="1" x14ac:dyDescent="0.25">
      <c r="C765" s="129"/>
      <c r="D765" s="13"/>
      <c r="E765" s="13"/>
      <c r="F765" s="13"/>
    </row>
    <row r="766" spans="3:6" ht="15" customHeight="1" x14ac:dyDescent="0.25">
      <c r="C766" s="129"/>
      <c r="D766" s="13"/>
      <c r="E766" s="13"/>
      <c r="F766" s="13"/>
    </row>
    <row r="767" spans="3:6" ht="15" customHeight="1" x14ac:dyDescent="0.25">
      <c r="C767" s="129"/>
      <c r="D767" s="13"/>
      <c r="E767" s="13"/>
      <c r="F767" s="13"/>
    </row>
    <row r="768" spans="3:6" ht="15" customHeight="1" x14ac:dyDescent="0.25">
      <c r="C768" s="129"/>
      <c r="D768" s="13"/>
      <c r="E768" s="13"/>
      <c r="F768" s="13"/>
    </row>
    <row r="769" spans="3:6" ht="15" customHeight="1" x14ac:dyDescent="0.25">
      <c r="C769" s="129"/>
      <c r="D769" s="13"/>
      <c r="E769" s="13"/>
      <c r="F769" s="13"/>
    </row>
    <row r="770" spans="3:6" ht="15" customHeight="1" x14ac:dyDescent="0.25">
      <c r="C770" s="129"/>
      <c r="D770" s="13"/>
      <c r="E770" s="13"/>
      <c r="F770" s="13"/>
    </row>
    <row r="771" spans="3:6" ht="15" customHeight="1" x14ac:dyDescent="0.25">
      <c r="C771" s="129"/>
      <c r="D771" s="13"/>
      <c r="E771" s="13"/>
      <c r="F771" s="13"/>
    </row>
    <row r="772" spans="3:6" ht="15" customHeight="1" x14ac:dyDescent="0.25">
      <c r="C772" s="129"/>
      <c r="D772" s="13"/>
      <c r="E772" s="13"/>
      <c r="F772" s="13"/>
    </row>
    <row r="773" spans="3:6" ht="15" customHeight="1" x14ac:dyDescent="0.25">
      <c r="C773" s="129"/>
      <c r="D773" s="13"/>
      <c r="E773" s="13"/>
      <c r="F773" s="13"/>
    </row>
    <row r="774" spans="3:6" ht="15" customHeight="1" x14ac:dyDescent="0.25">
      <c r="C774" s="129"/>
      <c r="D774" s="13"/>
      <c r="E774" s="13"/>
      <c r="F774" s="13"/>
    </row>
    <row r="775" spans="3:6" ht="15" customHeight="1" x14ac:dyDescent="0.25">
      <c r="C775" s="129"/>
      <c r="D775" s="13"/>
      <c r="E775" s="13"/>
      <c r="F775" s="13"/>
    </row>
    <row r="776" spans="3:6" ht="15" customHeight="1" x14ac:dyDescent="0.25">
      <c r="C776" s="129"/>
      <c r="D776" s="13"/>
      <c r="E776" s="13"/>
      <c r="F776" s="13"/>
    </row>
    <row r="777" spans="3:6" ht="15" customHeight="1" x14ac:dyDescent="0.25">
      <c r="C777" s="129"/>
      <c r="D777" s="13"/>
      <c r="E777" s="13"/>
      <c r="F777" s="13"/>
    </row>
    <row r="778" spans="3:6" ht="15" customHeight="1" x14ac:dyDescent="0.25">
      <c r="C778" s="129"/>
      <c r="D778" s="13"/>
      <c r="E778" s="13"/>
      <c r="F778" s="13"/>
    </row>
    <row r="779" spans="3:6" ht="15" customHeight="1" x14ac:dyDescent="0.25">
      <c r="C779" s="129"/>
      <c r="D779" s="13"/>
      <c r="E779" s="13"/>
      <c r="F779" s="13"/>
    </row>
    <row r="780" spans="3:6" ht="15" customHeight="1" x14ac:dyDescent="0.25">
      <c r="C780" s="129"/>
      <c r="D780" s="13"/>
      <c r="E780" s="13"/>
      <c r="F780" s="13"/>
    </row>
    <row r="781" spans="3:6" ht="15" customHeight="1" x14ac:dyDescent="0.25">
      <c r="C781" s="129"/>
      <c r="D781" s="13"/>
      <c r="E781" s="13"/>
      <c r="F781" s="13"/>
    </row>
    <row r="782" spans="3:6" ht="15" customHeight="1" x14ac:dyDescent="0.25">
      <c r="C782" s="129"/>
      <c r="D782" s="13"/>
      <c r="E782" s="13"/>
      <c r="F782" s="13"/>
    </row>
    <row r="783" spans="3:6" ht="15" customHeight="1" x14ac:dyDescent="0.25">
      <c r="C783" s="129"/>
      <c r="D783" s="13"/>
      <c r="E783" s="13"/>
      <c r="F783" s="13"/>
    </row>
    <row r="784" spans="3:6" ht="15" customHeight="1" x14ac:dyDescent="0.25">
      <c r="C784" s="129"/>
      <c r="D784" s="13"/>
      <c r="E784" s="13"/>
      <c r="F784" s="13"/>
    </row>
    <row r="785" spans="3:6" ht="15" customHeight="1" x14ac:dyDescent="0.25">
      <c r="C785" s="129"/>
      <c r="D785" s="13"/>
      <c r="E785" s="13"/>
      <c r="F785" s="13"/>
    </row>
    <row r="786" spans="3:6" ht="15" customHeight="1" x14ac:dyDescent="0.25">
      <c r="C786" s="129"/>
      <c r="D786" s="13"/>
      <c r="E786" s="13"/>
      <c r="F786" s="13"/>
    </row>
    <row r="787" spans="3:6" ht="15" customHeight="1" x14ac:dyDescent="0.25">
      <c r="C787" s="129"/>
      <c r="D787" s="13"/>
      <c r="E787" s="13"/>
      <c r="F787" s="13"/>
    </row>
    <row r="788" spans="3:6" ht="15" customHeight="1" x14ac:dyDescent="0.25">
      <c r="C788" s="129"/>
      <c r="D788" s="13"/>
      <c r="E788" s="13"/>
      <c r="F788" s="13"/>
    </row>
    <row r="789" spans="3:6" ht="15" customHeight="1" x14ac:dyDescent="0.25">
      <c r="C789" s="129"/>
      <c r="D789" s="13"/>
      <c r="E789" s="13"/>
      <c r="F789" s="13"/>
    </row>
    <row r="790" spans="3:6" ht="15" customHeight="1" x14ac:dyDescent="0.25">
      <c r="C790" s="129"/>
      <c r="D790" s="13"/>
      <c r="E790" s="13"/>
      <c r="F790" s="13"/>
    </row>
    <row r="791" spans="3:6" ht="15" customHeight="1" x14ac:dyDescent="0.25">
      <c r="C791" s="129"/>
      <c r="D791" s="13"/>
      <c r="E791" s="13"/>
      <c r="F791" s="13"/>
    </row>
    <row r="792" spans="3:6" ht="15" customHeight="1" x14ac:dyDescent="0.25">
      <c r="C792" s="129"/>
      <c r="D792" s="13"/>
      <c r="E792" s="13"/>
      <c r="F792" s="13"/>
    </row>
    <row r="793" spans="3:6" ht="15" customHeight="1" x14ac:dyDescent="0.25">
      <c r="C793" s="129"/>
      <c r="D793" s="13"/>
      <c r="E793" s="13"/>
      <c r="F793" s="13"/>
    </row>
    <row r="794" spans="3:6" ht="15" customHeight="1" x14ac:dyDescent="0.25">
      <c r="C794" s="129"/>
      <c r="D794" s="13"/>
      <c r="E794" s="13"/>
      <c r="F794" s="13"/>
    </row>
    <row r="795" spans="3:6" ht="15" customHeight="1" x14ac:dyDescent="0.25">
      <c r="C795" s="129"/>
      <c r="D795" s="13"/>
      <c r="E795" s="13"/>
      <c r="F795" s="13"/>
    </row>
    <row r="796" spans="3:6" ht="15" customHeight="1" x14ac:dyDescent="0.25">
      <c r="C796" s="129"/>
      <c r="D796" s="13"/>
      <c r="E796" s="13"/>
      <c r="F796" s="13"/>
    </row>
    <row r="797" spans="3:6" ht="15" customHeight="1" x14ac:dyDescent="0.25">
      <c r="C797" s="129"/>
      <c r="D797" s="13"/>
      <c r="E797" s="13"/>
      <c r="F797" s="13"/>
    </row>
    <row r="798" spans="3:6" ht="15" customHeight="1" x14ac:dyDescent="0.25">
      <c r="C798" s="129"/>
      <c r="D798" s="13"/>
      <c r="E798" s="13"/>
      <c r="F798" s="13"/>
    </row>
    <row r="799" spans="3:6" ht="15" customHeight="1" x14ac:dyDescent="0.25">
      <c r="C799" s="129"/>
      <c r="D799" s="13"/>
      <c r="E799" s="13"/>
      <c r="F799" s="13"/>
    </row>
    <row r="800" spans="3:6" ht="15" customHeight="1" x14ac:dyDescent="0.25">
      <c r="C800" s="129"/>
      <c r="D800" s="13"/>
      <c r="E800" s="13"/>
      <c r="F800" s="13"/>
    </row>
    <row r="801" spans="3:6" ht="15" customHeight="1" x14ac:dyDescent="0.25">
      <c r="C801" s="129"/>
      <c r="D801" s="13"/>
      <c r="E801" s="13"/>
      <c r="F801" s="13"/>
    </row>
    <row r="802" spans="3:6" ht="15" customHeight="1" x14ac:dyDescent="0.25">
      <c r="C802" s="129"/>
      <c r="D802" s="13"/>
      <c r="E802" s="13"/>
      <c r="F802" s="13"/>
    </row>
    <row r="803" spans="3:6" ht="15" customHeight="1" x14ac:dyDescent="0.25">
      <c r="C803" s="129"/>
      <c r="D803" s="13"/>
      <c r="E803" s="13"/>
      <c r="F803" s="13"/>
    </row>
    <row r="804" spans="3:6" ht="15" customHeight="1" x14ac:dyDescent="0.25">
      <c r="C804" s="129"/>
      <c r="D804" s="13"/>
      <c r="E804" s="13"/>
      <c r="F804" s="13"/>
    </row>
    <row r="805" spans="3:6" ht="15" customHeight="1" x14ac:dyDescent="0.25">
      <c r="C805" s="129"/>
      <c r="D805" s="13"/>
      <c r="E805" s="13"/>
      <c r="F805" s="13"/>
    </row>
    <row r="806" spans="3:6" ht="15" customHeight="1" x14ac:dyDescent="0.25">
      <c r="C806" s="129"/>
      <c r="D806" s="13"/>
      <c r="E806" s="13"/>
      <c r="F806" s="13"/>
    </row>
    <row r="807" spans="3:6" ht="15" customHeight="1" x14ac:dyDescent="0.25">
      <c r="C807" s="129"/>
      <c r="D807" s="13"/>
      <c r="E807" s="13"/>
      <c r="F807" s="13"/>
    </row>
    <row r="808" spans="3:6" ht="15" customHeight="1" x14ac:dyDescent="0.25">
      <c r="C808" s="129"/>
      <c r="D808" s="13"/>
      <c r="E808" s="13"/>
      <c r="F808" s="13"/>
    </row>
    <row r="809" spans="3:6" ht="15" customHeight="1" x14ac:dyDescent="0.25">
      <c r="C809" s="129"/>
      <c r="D809" s="13"/>
      <c r="E809" s="13"/>
      <c r="F809" s="13"/>
    </row>
    <row r="810" spans="3:6" ht="15" customHeight="1" x14ac:dyDescent="0.25">
      <c r="C810" s="129"/>
      <c r="D810" s="13"/>
      <c r="E810" s="13"/>
      <c r="F810" s="13"/>
    </row>
    <row r="811" spans="3:6" ht="15" customHeight="1" x14ac:dyDescent="0.25">
      <c r="C811" s="129"/>
      <c r="D811" s="13"/>
      <c r="E811" s="13"/>
      <c r="F811" s="13"/>
    </row>
    <row r="812" spans="3:6" ht="15" customHeight="1" x14ac:dyDescent="0.25">
      <c r="C812" s="129"/>
      <c r="D812" s="13"/>
      <c r="E812" s="13"/>
      <c r="F812" s="13"/>
    </row>
    <row r="813" spans="3:6" ht="15" customHeight="1" x14ac:dyDescent="0.25">
      <c r="C813" s="129"/>
      <c r="D813" s="13"/>
      <c r="E813" s="13"/>
      <c r="F813" s="13"/>
    </row>
    <row r="814" spans="3:6" ht="15" customHeight="1" x14ac:dyDescent="0.25">
      <c r="C814" s="129"/>
      <c r="D814" s="13"/>
      <c r="E814" s="13"/>
      <c r="F814" s="13"/>
    </row>
    <row r="815" spans="3:6" ht="15" customHeight="1" x14ac:dyDescent="0.25">
      <c r="C815" s="129"/>
      <c r="D815" s="13"/>
      <c r="E815" s="13"/>
      <c r="F815" s="13"/>
    </row>
    <row r="816" spans="3:6" ht="15" customHeight="1" x14ac:dyDescent="0.25">
      <c r="C816" s="129"/>
      <c r="D816" s="13"/>
      <c r="E816" s="13"/>
      <c r="F816" s="13"/>
    </row>
    <row r="817" spans="3:6" ht="15" customHeight="1" x14ac:dyDescent="0.25">
      <c r="C817" s="129"/>
      <c r="D817" s="13"/>
      <c r="E817" s="13"/>
      <c r="F817" s="13"/>
    </row>
    <row r="818" spans="3:6" ht="15" customHeight="1" x14ac:dyDescent="0.25">
      <c r="C818" s="129"/>
      <c r="D818" s="13"/>
      <c r="E818" s="13"/>
      <c r="F818" s="13"/>
    </row>
    <row r="819" spans="3:6" ht="15" customHeight="1" x14ac:dyDescent="0.25">
      <c r="C819" s="129"/>
      <c r="D819" s="13"/>
      <c r="E819" s="13"/>
      <c r="F819" s="13"/>
    </row>
    <row r="820" spans="3:6" ht="15" customHeight="1" x14ac:dyDescent="0.25">
      <c r="C820" s="129"/>
      <c r="D820" s="13"/>
      <c r="E820" s="13"/>
      <c r="F820" s="13"/>
    </row>
    <row r="821" spans="3:6" ht="15" customHeight="1" x14ac:dyDescent="0.25">
      <c r="C821" s="129"/>
      <c r="D821" s="13"/>
      <c r="E821" s="13"/>
      <c r="F821" s="13"/>
    </row>
    <row r="822" spans="3:6" ht="15" customHeight="1" x14ac:dyDescent="0.25">
      <c r="C822" s="129"/>
      <c r="D822" s="13"/>
      <c r="E822" s="13"/>
      <c r="F822" s="13"/>
    </row>
    <row r="823" spans="3:6" ht="15" customHeight="1" x14ac:dyDescent="0.25">
      <c r="C823" s="129"/>
      <c r="D823" s="13"/>
      <c r="E823" s="13"/>
      <c r="F823" s="13"/>
    </row>
    <row r="824" spans="3:6" ht="15" customHeight="1" x14ac:dyDescent="0.25">
      <c r="C824" s="129"/>
      <c r="D824" s="13"/>
      <c r="E824" s="13"/>
      <c r="F824" s="13"/>
    </row>
    <row r="825" spans="3:6" ht="15" customHeight="1" x14ac:dyDescent="0.25">
      <c r="C825" s="129"/>
      <c r="D825" s="13"/>
      <c r="E825" s="13"/>
      <c r="F825" s="13"/>
    </row>
    <row r="826" spans="3:6" ht="15" customHeight="1" x14ac:dyDescent="0.25">
      <c r="C826" s="129"/>
      <c r="D826" s="13"/>
      <c r="E826" s="13"/>
      <c r="F826" s="13"/>
    </row>
    <row r="827" spans="3:6" ht="15" customHeight="1" x14ac:dyDescent="0.25">
      <c r="C827" s="129"/>
      <c r="D827" s="13"/>
      <c r="E827" s="13"/>
      <c r="F827" s="13"/>
    </row>
    <row r="828" spans="3:6" ht="15" customHeight="1" x14ac:dyDescent="0.25">
      <c r="C828" s="129"/>
      <c r="D828" s="13"/>
      <c r="E828" s="13"/>
      <c r="F828" s="13"/>
    </row>
    <row r="829" spans="3:6" ht="15" customHeight="1" x14ac:dyDescent="0.25">
      <c r="C829" s="129"/>
      <c r="D829" s="13"/>
      <c r="E829" s="13"/>
      <c r="F829" s="13"/>
    </row>
    <row r="830" spans="3:6" ht="15" customHeight="1" x14ac:dyDescent="0.25">
      <c r="C830" s="129"/>
      <c r="D830" s="13"/>
      <c r="E830" s="13"/>
      <c r="F830" s="13"/>
    </row>
    <row r="831" spans="3:6" ht="15" customHeight="1" x14ac:dyDescent="0.25">
      <c r="C831" s="129"/>
      <c r="D831" s="13"/>
      <c r="E831" s="13"/>
      <c r="F831" s="13"/>
    </row>
    <row r="832" spans="3:6" ht="15" customHeight="1" x14ac:dyDescent="0.25">
      <c r="C832" s="129"/>
      <c r="D832" s="13"/>
      <c r="E832" s="13"/>
      <c r="F832" s="13"/>
    </row>
    <row r="833" spans="3:6" ht="15" customHeight="1" x14ac:dyDescent="0.25">
      <c r="C833" s="129"/>
      <c r="D833" s="13"/>
      <c r="E833" s="13"/>
      <c r="F833" s="13"/>
    </row>
    <row r="834" spans="3:6" ht="15" customHeight="1" x14ac:dyDescent="0.25">
      <c r="C834" s="129"/>
      <c r="D834" s="13"/>
      <c r="E834" s="13"/>
      <c r="F834" s="13"/>
    </row>
    <row r="835" spans="3:6" ht="15" customHeight="1" x14ac:dyDescent="0.25">
      <c r="C835" s="129"/>
      <c r="D835" s="13"/>
      <c r="E835" s="13"/>
      <c r="F835" s="13"/>
    </row>
    <row r="836" spans="3:6" ht="15" customHeight="1" x14ac:dyDescent="0.25">
      <c r="C836" s="129"/>
      <c r="D836" s="13"/>
      <c r="E836" s="13"/>
      <c r="F836" s="13"/>
    </row>
    <row r="837" spans="3:6" ht="15" customHeight="1" x14ac:dyDescent="0.25">
      <c r="C837" s="129"/>
      <c r="D837" s="13"/>
      <c r="E837" s="13"/>
      <c r="F837" s="13"/>
    </row>
    <row r="838" spans="3:6" ht="15" customHeight="1" x14ac:dyDescent="0.25">
      <c r="C838" s="129"/>
      <c r="D838" s="13"/>
      <c r="E838" s="13"/>
      <c r="F838" s="13"/>
    </row>
    <row r="839" spans="3:6" ht="15" customHeight="1" x14ac:dyDescent="0.25">
      <c r="C839" s="129"/>
      <c r="D839" s="13"/>
      <c r="E839" s="13"/>
      <c r="F839" s="13"/>
    </row>
    <row r="840" spans="3:6" ht="15" customHeight="1" x14ac:dyDescent="0.25">
      <c r="C840" s="129"/>
      <c r="D840" s="13"/>
      <c r="E840" s="13"/>
      <c r="F840" s="13"/>
    </row>
    <row r="841" spans="3:6" ht="15" customHeight="1" x14ac:dyDescent="0.25">
      <c r="C841" s="129"/>
      <c r="D841" s="13"/>
      <c r="E841" s="13"/>
      <c r="F841" s="13"/>
    </row>
    <row r="842" spans="3:6" ht="15" customHeight="1" x14ac:dyDescent="0.25">
      <c r="C842" s="129"/>
      <c r="D842" s="13"/>
      <c r="E842" s="13"/>
      <c r="F842" s="13"/>
    </row>
    <row r="843" spans="3:6" ht="15" customHeight="1" x14ac:dyDescent="0.25">
      <c r="C843" s="129"/>
      <c r="D843" s="13"/>
      <c r="E843" s="13"/>
      <c r="F843" s="13"/>
    </row>
    <row r="844" spans="3:6" ht="15" customHeight="1" x14ac:dyDescent="0.25">
      <c r="C844" s="129"/>
      <c r="D844" s="13"/>
      <c r="E844" s="13"/>
      <c r="F844" s="13"/>
    </row>
    <row r="845" spans="3:6" ht="15" customHeight="1" x14ac:dyDescent="0.25">
      <c r="C845" s="129"/>
      <c r="D845" s="13"/>
      <c r="E845" s="13"/>
      <c r="F845" s="13"/>
    </row>
    <row r="846" spans="3:6" ht="15" customHeight="1" x14ac:dyDescent="0.25">
      <c r="C846" s="129"/>
      <c r="D846" s="13"/>
      <c r="E846" s="13"/>
      <c r="F846" s="13"/>
    </row>
    <row r="847" spans="3:6" ht="15" customHeight="1" x14ac:dyDescent="0.25">
      <c r="C847" s="129"/>
      <c r="D847" s="13"/>
      <c r="E847" s="13"/>
      <c r="F847" s="13"/>
    </row>
    <row r="848" spans="3:6" ht="15" customHeight="1" x14ac:dyDescent="0.25">
      <c r="C848" s="129"/>
      <c r="D848" s="13"/>
      <c r="E848" s="13"/>
      <c r="F848" s="13"/>
    </row>
    <row r="849" spans="3:6" ht="15" customHeight="1" x14ac:dyDescent="0.25">
      <c r="C849" s="129"/>
      <c r="D849" s="13"/>
      <c r="E849" s="13"/>
      <c r="F849" s="13"/>
    </row>
    <row r="850" spans="3:6" ht="15" customHeight="1" x14ac:dyDescent="0.25">
      <c r="C850" s="129"/>
      <c r="D850" s="13"/>
      <c r="E850" s="13"/>
      <c r="F850" s="13"/>
    </row>
    <row r="851" spans="3:6" ht="15" customHeight="1" x14ac:dyDescent="0.25">
      <c r="C851" s="129"/>
      <c r="D851" s="13"/>
      <c r="E851" s="13"/>
      <c r="F851" s="13"/>
    </row>
    <row r="852" spans="3:6" ht="15" customHeight="1" x14ac:dyDescent="0.25">
      <c r="C852" s="129"/>
      <c r="D852" s="13"/>
      <c r="E852" s="13"/>
      <c r="F852" s="13"/>
    </row>
    <row r="853" spans="3:6" ht="15" customHeight="1" x14ac:dyDescent="0.25">
      <c r="C853" s="129"/>
      <c r="D853" s="13"/>
      <c r="E853" s="13"/>
      <c r="F853" s="13"/>
    </row>
    <row r="854" spans="3:6" ht="15" customHeight="1" x14ac:dyDescent="0.25">
      <c r="C854" s="129"/>
      <c r="D854" s="13"/>
      <c r="E854" s="13"/>
      <c r="F854" s="13"/>
    </row>
    <row r="855" spans="3:6" ht="15" customHeight="1" x14ac:dyDescent="0.25">
      <c r="C855" s="129"/>
      <c r="D855" s="13"/>
      <c r="E855" s="13"/>
      <c r="F855" s="13"/>
    </row>
    <row r="856" spans="3:6" ht="15" customHeight="1" x14ac:dyDescent="0.25">
      <c r="C856" s="129"/>
      <c r="D856" s="13"/>
      <c r="E856" s="13"/>
      <c r="F856" s="13"/>
    </row>
    <row r="857" spans="3:6" ht="15" customHeight="1" x14ac:dyDescent="0.25">
      <c r="C857" s="129"/>
      <c r="D857" s="13"/>
      <c r="E857" s="13"/>
      <c r="F857" s="13"/>
    </row>
    <row r="858" spans="3:6" ht="15" customHeight="1" x14ac:dyDescent="0.25">
      <c r="C858" s="129"/>
      <c r="D858" s="13"/>
      <c r="E858" s="13"/>
      <c r="F858" s="13"/>
    </row>
    <row r="859" spans="3:6" ht="15" customHeight="1" x14ac:dyDescent="0.25">
      <c r="C859" s="129"/>
      <c r="D859" s="13"/>
      <c r="E859" s="13"/>
      <c r="F859" s="13"/>
    </row>
    <row r="860" spans="3:6" ht="15" customHeight="1" x14ac:dyDescent="0.25">
      <c r="C860" s="129"/>
      <c r="D860" s="13"/>
      <c r="E860" s="13"/>
      <c r="F860" s="13"/>
    </row>
    <row r="861" spans="3:6" ht="15" customHeight="1" x14ac:dyDescent="0.25">
      <c r="C861" s="129"/>
      <c r="D861" s="13"/>
      <c r="E861" s="13"/>
      <c r="F861" s="13"/>
    </row>
    <row r="862" spans="3:6" ht="15" customHeight="1" x14ac:dyDescent="0.25">
      <c r="C862" s="129"/>
      <c r="D862" s="13"/>
      <c r="E862" s="13"/>
      <c r="F862" s="13"/>
    </row>
    <row r="863" spans="3:6" ht="15" customHeight="1" x14ac:dyDescent="0.25">
      <c r="C863" s="129"/>
      <c r="D863" s="13"/>
      <c r="E863" s="13"/>
      <c r="F863" s="13"/>
    </row>
    <row r="864" spans="3:6" ht="15" customHeight="1" x14ac:dyDescent="0.25">
      <c r="C864" s="129"/>
      <c r="D864" s="13"/>
      <c r="E864" s="13"/>
      <c r="F864" s="13"/>
    </row>
    <row r="865" spans="3:6" ht="15" customHeight="1" x14ac:dyDescent="0.25">
      <c r="C865" s="129"/>
      <c r="D865" s="13"/>
      <c r="E865" s="13"/>
      <c r="F865" s="13"/>
    </row>
    <row r="866" spans="3:6" ht="15" customHeight="1" x14ac:dyDescent="0.25">
      <c r="C866" s="129"/>
      <c r="D866" s="13"/>
      <c r="E866" s="13"/>
      <c r="F866" s="13"/>
    </row>
    <row r="867" spans="3:6" ht="15" customHeight="1" x14ac:dyDescent="0.25">
      <c r="C867" s="129"/>
      <c r="D867" s="13"/>
      <c r="E867" s="13"/>
      <c r="F867" s="13"/>
    </row>
    <row r="868" spans="3:6" ht="15" customHeight="1" x14ac:dyDescent="0.25">
      <c r="C868" s="129"/>
      <c r="D868" s="13"/>
      <c r="E868" s="13"/>
      <c r="F868" s="13"/>
    </row>
    <row r="869" spans="3:6" ht="15" customHeight="1" x14ac:dyDescent="0.25">
      <c r="C869" s="129"/>
      <c r="D869" s="13"/>
      <c r="E869" s="13"/>
      <c r="F869" s="13"/>
    </row>
    <row r="870" spans="3:6" ht="15" customHeight="1" x14ac:dyDescent="0.25">
      <c r="C870" s="129"/>
      <c r="D870" s="13"/>
      <c r="E870" s="13"/>
      <c r="F870" s="13"/>
    </row>
    <row r="871" spans="3:6" ht="15" customHeight="1" x14ac:dyDescent="0.25">
      <c r="C871" s="129"/>
      <c r="D871" s="13"/>
      <c r="E871" s="13"/>
      <c r="F871" s="13"/>
    </row>
    <row r="872" spans="3:6" ht="15" customHeight="1" x14ac:dyDescent="0.25">
      <c r="C872" s="129"/>
      <c r="D872" s="13"/>
      <c r="E872" s="13"/>
      <c r="F872" s="13"/>
    </row>
    <row r="873" spans="3:6" ht="15" customHeight="1" x14ac:dyDescent="0.25">
      <c r="C873" s="129"/>
      <c r="D873" s="13"/>
      <c r="E873" s="13"/>
      <c r="F873" s="13"/>
    </row>
    <row r="874" spans="3:6" ht="15" customHeight="1" x14ac:dyDescent="0.25">
      <c r="C874" s="129"/>
      <c r="D874" s="13"/>
      <c r="E874" s="13"/>
      <c r="F874" s="13"/>
    </row>
    <row r="875" spans="3:6" ht="15" customHeight="1" x14ac:dyDescent="0.25">
      <c r="C875" s="129"/>
      <c r="D875" s="13"/>
      <c r="E875" s="13"/>
      <c r="F875" s="13"/>
    </row>
    <row r="876" spans="3:6" ht="15" customHeight="1" x14ac:dyDescent="0.25">
      <c r="C876" s="129"/>
      <c r="D876" s="13"/>
      <c r="E876" s="13"/>
      <c r="F876" s="13"/>
    </row>
    <row r="877" spans="3:6" ht="15" customHeight="1" x14ac:dyDescent="0.25">
      <c r="C877" s="129"/>
      <c r="D877" s="13"/>
      <c r="E877" s="13"/>
      <c r="F877" s="13"/>
    </row>
    <row r="878" spans="3:6" ht="15" customHeight="1" x14ac:dyDescent="0.25">
      <c r="C878" s="129"/>
      <c r="D878" s="13"/>
      <c r="E878" s="13"/>
      <c r="F878" s="13"/>
    </row>
    <row r="879" spans="3:6" ht="15" customHeight="1" x14ac:dyDescent="0.25">
      <c r="C879" s="129"/>
      <c r="D879" s="13"/>
      <c r="E879" s="13"/>
      <c r="F879" s="13"/>
    </row>
    <row r="880" spans="3:6" ht="15" customHeight="1" x14ac:dyDescent="0.25">
      <c r="C880" s="129"/>
      <c r="D880" s="13"/>
      <c r="E880" s="13"/>
      <c r="F880" s="13"/>
    </row>
    <row r="881" spans="3:6" ht="15" customHeight="1" x14ac:dyDescent="0.25">
      <c r="C881" s="129"/>
      <c r="D881" s="13"/>
      <c r="E881" s="13"/>
      <c r="F881" s="13"/>
    </row>
    <row r="882" spans="3:6" ht="15" customHeight="1" x14ac:dyDescent="0.25">
      <c r="C882" s="129"/>
      <c r="D882" s="13"/>
      <c r="E882" s="13"/>
      <c r="F882" s="13"/>
    </row>
    <row r="883" spans="3:6" ht="15" customHeight="1" x14ac:dyDescent="0.25">
      <c r="C883" s="129"/>
      <c r="D883" s="13"/>
      <c r="E883" s="13"/>
      <c r="F883" s="13"/>
    </row>
    <row r="884" spans="3:6" ht="15" customHeight="1" x14ac:dyDescent="0.25">
      <c r="C884" s="129"/>
      <c r="D884" s="13"/>
      <c r="E884" s="13"/>
      <c r="F884" s="13"/>
    </row>
    <row r="885" spans="3:6" ht="15" customHeight="1" x14ac:dyDescent="0.25">
      <c r="C885" s="129"/>
      <c r="D885" s="13"/>
      <c r="E885" s="13"/>
      <c r="F885" s="13"/>
    </row>
    <row r="886" spans="3:6" ht="15" customHeight="1" x14ac:dyDescent="0.25">
      <c r="C886" s="129"/>
      <c r="D886" s="13"/>
      <c r="E886" s="13"/>
      <c r="F886" s="13"/>
    </row>
    <row r="887" spans="3:6" ht="15" customHeight="1" x14ac:dyDescent="0.25">
      <c r="C887" s="129"/>
      <c r="D887" s="13"/>
      <c r="E887" s="13"/>
      <c r="F887" s="13"/>
    </row>
    <row r="888" spans="3:6" ht="15" customHeight="1" x14ac:dyDescent="0.25">
      <c r="C888" s="129"/>
      <c r="D888" s="13"/>
      <c r="E888" s="13"/>
      <c r="F888" s="13"/>
    </row>
    <row r="889" spans="3:6" ht="15" customHeight="1" x14ac:dyDescent="0.25">
      <c r="C889" s="129"/>
      <c r="D889" s="13"/>
      <c r="E889" s="13"/>
      <c r="F889" s="13"/>
    </row>
    <row r="890" spans="3:6" ht="15" customHeight="1" x14ac:dyDescent="0.25">
      <c r="C890" s="129"/>
      <c r="D890" s="13"/>
      <c r="E890" s="13"/>
      <c r="F890" s="13"/>
    </row>
    <row r="891" spans="3:6" ht="15" customHeight="1" x14ac:dyDescent="0.25">
      <c r="C891" s="129"/>
      <c r="D891" s="13"/>
      <c r="E891" s="13"/>
      <c r="F891" s="13"/>
    </row>
    <row r="892" spans="3:6" ht="15" customHeight="1" x14ac:dyDescent="0.25">
      <c r="C892" s="129"/>
      <c r="D892" s="13"/>
      <c r="E892" s="13"/>
      <c r="F892" s="13"/>
    </row>
    <row r="893" spans="3:6" ht="15" customHeight="1" x14ac:dyDescent="0.25">
      <c r="C893" s="129"/>
      <c r="D893" s="13"/>
      <c r="E893" s="13"/>
      <c r="F893" s="13"/>
    </row>
    <row r="894" spans="3:6" ht="15" customHeight="1" x14ac:dyDescent="0.25">
      <c r="C894" s="129"/>
      <c r="D894" s="13"/>
      <c r="E894" s="13"/>
      <c r="F894" s="13"/>
    </row>
    <row r="895" spans="3:6" ht="15" customHeight="1" x14ac:dyDescent="0.25">
      <c r="C895" s="129"/>
      <c r="D895" s="13"/>
      <c r="E895" s="13"/>
      <c r="F895" s="13"/>
    </row>
    <row r="896" spans="3:6" ht="15" customHeight="1" x14ac:dyDescent="0.25">
      <c r="C896" s="129"/>
      <c r="D896" s="13"/>
      <c r="E896" s="13"/>
      <c r="F896" s="13"/>
    </row>
    <row r="897" spans="3:6" ht="15" customHeight="1" x14ac:dyDescent="0.25">
      <c r="C897" s="129"/>
      <c r="D897" s="13"/>
      <c r="E897" s="13"/>
      <c r="F897" s="13"/>
    </row>
    <row r="898" spans="3:6" ht="15" customHeight="1" x14ac:dyDescent="0.25">
      <c r="C898" s="129"/>
      <c r="D898" s="13"/>
      <c r="E898" s="13"/>
      <c r="F898" s="13"/>
    </row>
    <row r="899" spans="3:6" ht="15" customHeight="1" x14ac:dyDescent="0.25">
      <c r="C899" s="129"/>
      <c r="D899" s="13"/>
      <c r="E899" s="13"/>
      <c r="F899" s="13"/>
    </row>
    <row r="900" spans="3:6" ht="15" customHeight="1" x14ac:dyDescent="0.25">
      <c r="C900" s="129"/>
      <c r="D900" s="13"/>
      <c r="E900" s="13"/>
      <c r="F900" s="13"/>
    </row>
    <row r="901" spans="3:6" ht="15" customHeight="1" x14ac:dyDescent="0.25">
      <c r="C901" s="129"/>
      <c r="D901" s="13"/>
      <c r="E901" s="13"/>
      <c r="F901" s="13"/>
    </row>
    <row r="902" spans="3:6" ht="15" customHeight="1" x14ac:dyDescent="0.25">
      <c r="C902" s="129"/>
      <c r="D902" s="13"/>
      <c r="E902" s="13"/>
      <c r="F902" s="13"/>
    </row>
    <row r="903" spans="3:6" ht="15" customHeight="1" x14ac:dyDescent="0.25">
      <c r="C903" s="129"/>
      <c r="D903" s="13"/>
      <c r="E903" s="13"/>
      <c r="F903" s="13"/>
    </row>
    <row r="904" spans="3:6" ht="15" customHeight="1" x14ac:dyDescent="0.25">
      <c r="C904" s="129"/>
      <c r="D904" s="13"/>
      <c r="E904" s="13"/>
      <c r="F904" s="13"/>
    </row>
    <row r="905" spans="3:6" ht="15" customHeight="1" x14ac:dyDescent="0.25">
      <c r="C905" s="129"/>
      <c r="D905" s="13"/>
      <c r="E905" s="13"/>
      <c r="F905" s="13"/>
    </row>
    <row r="906" spans="3:6" ht="15" customHeight="1" x14ac:dyDescent="0.25">
      <c r="C906" s="129"/>
      <c r="D906" s="13"/>
      <c r="E906" s="13"/>
      <c r="F906" s="13"/>
    </row>
    <row r="907" spans="3:6" ht="15" customHeight="1" x14ac:dyDescent="0.25">
      <c r="C907" s="129"/>
      <c r="D907" s="13"/>
      <c r="E907" s="13"/>
      <c r="F907" s="13"/>
    </row>
    <row r="908" spans="3:6" ht="15" customHeight="1" x14ac:dyDescent="0.25">
      <c r="C908" s="129"/>
      <c r="D908" s="13"/>
      <c r="E908" s="13"/>
      <c r="F908" s="13"/>
    </row>
    <row r="909" spans="3:6" ht="15" customHeight="1" x14ac:dyDescent="0.25">
      <c r="C909" s="129"/>
      <c r="D909" s="13"/>
      <c r="E909" s="13"/>
      <c r="F909" s="13"/>
    </row>
    <row r="910" spans="3:6" ht="15" customHeight="1" x14ac:dyDescent="0.25">
      <c r="C910" s="129"/>
      <c r="D910" s="13"/>
      <c r="E910" s="13"/>
      <c r="F910" s="13"/>
    </row>
    <row r="911" spans="3:6" ht="15" customHeight="1" x14ac:dyDescent="0.25">
      <c r="C911" s="129"/>
      <c r="D911" s="13"/>
      <c r="E911" s="13"/>
      <c r="F911" s="13"/>
    </row>
    <row r="912" spans="3:6" ht="15" customHeight="1" x14ac:dyDescent="0.25">
      <c r="C912" s="129"/>
      <c r="D912" s="13"/>
      <c r="E912" s="13"/>
      <c r="F912" s="13"/>
    </row>
    <row r="913" spans="3:6" ht="15" customHeight="1" x14ac:dyDescent="0.25">
      <c r="C913" s="129"/>
      <c r="D913" s="13"/>
      <c r="E913" s="13"/>
      <c r="F913" s="13"/>
    </row>
    <row r="914" spans="3:6" ht="15" customHeight="1" x14ac:dyDescent="0.25">
      <c r="C914" s="129"/>
      <c r="D914" s="13"/>
      <c r="E914" s="13"/>
      <c r="F914" s="13"/>
    </row>
    <row r="915" spans="3:6" ht="15" customHeight="1" x14ac:dyDescent="0.25">
      <c r="C915" s="129"/>
      <c r="D915" s="13"/>
      <c r="E915" s="13"/>
      <c r="F915" s="13"/>
    </row>
    <row r="916" spans="3:6" ht="15" customHeight="1" x14ac:dyDescent="0.25">
      <c r="C916" s="129"/>
      <c r="D916" s="13"/>
      <c r="E916" s="13"/>
      <c r="F916" s="13"/>
    </row>
    <row r="917" spans="3:6" ht="15" customHeight="1" x14ac:dyDescent="0.25">
      <c r="C917" s="129"/>
      <c r="D917" s="13"/>
      <c r="E917" s="13"/>
      <c r="F917" s="13"/>
    </row>
    <row r="918" spans="3:6" ht="15" customHeight="1" x14ac:dyDescent="0.25">
      <c r="C918" s="129"/>
      <c r="D918" s="13"/>
      <c r="E918" s="13"/>
      <c r="F918" s="13"/>
    </row>
    <row r="919" spans="3:6" ht="15" customHeight="1" x14ac:dyDescent="0.25">
      <c r="C919" s="129"/>
      <c r="D919" s="13"/>
      <c r="E919" s="13"/>
      <c r="F919" s="13"/>
    </row>
    <row r="920" spans="3:6" ht="15" customHeight="1" x14ac:dyDescent="0.25">
      <c r="C920" s="129"/>
      <c r="D920" s="13"/>
      <c r="E920" s="13"/>
      <c r="F920" s="13"/>
    </row>
    <row r="921" spans="3:6" ht="15" customHeight="1" x14ac:dyDescent="0.25">
      <c r="C921" s="129"/>
      <c r="D921" s="13"/>
      <c r="E921" s="13"/>
      <c r="F921" s="13"/>
    </row>
    <row r="922" spans="3:6" ht="15" customHeight="1" x14ac:dyDescent="0.25">
      <c r="C922" s="129"/>
      <c r="D922" s="13"/>
      <c r="E922" s="13"/>
      <c r="F922" s="13"/>
    </row>
    <row r="923" spans="3:6" ht="15" customHeight="1" x14ac:dyDescent="0.25">
      <c r="C923" s="129"/>
      <c r="D923" s="13"/>
      <c r="E923" s="13"/>
      <c r="F923" s="13"/>
    </row>
    <row r="924" spans="3:6" ht="15" customHeight="1" x14ac:dyDescent="0.25">
      <c r="C924" s="129"/>
      <c r="D924" s="13"/>
      <c r="E924" s="13"/>
      <c r="F924" s="13"/>
    </row>
    <row r="925" spans="3:6" ht="15" customHeight="1" x14ac:dyDescent="0.25">
      <c r="C925" s="129"/>
      <c r="D925" s="13"/>
      <c r="E925" s="13"/>
      <c r="F925" s="13"/>
    </row>
    <row r="926" spans="3:6" ht="15" customHeight="1" x14ac:dyDescent="0.25">
      <c r="C926" s="129"/>
      <c r="D926" s="13"/>
      <c r="E926" s="13"/>
      <c r="F926" s="13"/>
    </row>
    <row r="927" spans="3:6" ht="15" customHeight="1" x14ac:dyDescent="0.25">
      <c r="C927" s="129"/>
      <c r="D927" s="13"/>
      <c r="E927" s="13"/>
      <c r="F927" s="13"/>
    </row>
    <row r="928" spans="3:6" ht="15" customHeight="1" x14ac:dyDescent="0.25">
      <c r="C928" s="129"/>
      <c r="D928" s="13"/>
      <c r="E928" s="13"/>
      <c r="F928" s="13"/>
    </row>
    <row r="929" spans="3:6" ht="15" customHeight="1" x14ac:dyDescent="0.25">
      <c r="C929" s="129"/>
      <c r="D929" s="13"/>
      <c r="E929" s="13"/>
      <c r="F929" s="13"/>
    </row>
    <row r="930" spans="3:6" ht="15" customHeight="1" x14ac:dyDescent="0.25">
      <c r="C930" s="129"/>
      <c r="D930" s="13"/>
      <c r="E930" s="13"/>
      <c r="F930" s="13"/>
    </row>
    <row r="931" spans="3:6" ht="15" customHeight="1" x14ac:dyDescent="0.25">
      <c r="C931" s="129"/>
      <c r="D931" s="13"/>
      <c r="E931" s="13"/>
      <c r="F931" s="13"/>
    </row>
    <row r="932" spans="3:6" ht="15" customHeight="1" x14ac:dyDescent="0.25">
      <c r="C932" s="129"/>
      <c r="D932" s="13"/>
      <c r="E932" s="13"/>
      <c r="F932" s="13"/>
    </row>
    <row r="933" spans="3:6" ht="15" customHeight="1" x14ac:dyDescent="0.25">
      <c r="C933" s="129"/>
      <c r="D933" s="13"/>
      <c r="E933" s="13"/>
      <c r="F933" s="13"/>
    </row>
    <row r="934" spans="3:6" ht="15" customHeight="1" x14ac:dyDescent="0.25">
      <c r="C934" s="129"/>
      <c r="D934" s="13"/>
      <c r="E934" s="13"/>
      <c r="F934" s="13"/>
    </row>
    <row r="935" spans="3:6" ht="15" customHeight="1" x14ac:dyDescent="0.25">
      <c r="C935" s="129"/>
      <c r="D935" s="13"/>
      <c r="E935" s="13"/>
      <c r="F935" s="13"/>
    </row>
    <row r="936" spans="3:6" ht="15" customHeight="1" x14ac:dyDescent="0.25">
      <c r="C936" s="129"/>
      <c r="D936" s="13"/>
      <c r="E936" s="13"/>
      <c r="F936" s="13"/>
    </row>
    <row r="937" spans="3:6" ht="15" customHeight="1" x14ac:dyDescent="0.25">
      <c r="C937" s="129"/>
      <c r="D937" s="13"/>
      <c r="E937" s="13"/>
      <c r="F937" s="13"/>
    </row>
    <row r="938" spans="3:6" ht="15" customHeight="1" x14ac:dyDescent="0.25">
      <c r="C938" s="129"/>
      <c r="D938" s="13"/>
      <c r="E938" s="13"/>
      <c r="F938" s="13"/>
    </row>
    <row r="939" spans="3:6" ht="15" customHeight="1" x14ac:dyDescent="0.25">
      <c r="C939" s="129"/>
      <c r="D939" s="13"/>
      <c r="E939" s="13"/>
      <c r="F939" s="13"/>
    </row>
    <row r="940" spans="3:6" ht="15" customHeight="1" x14ac:dyDescent="0.25">
      <c r="C940" s="129"/>
      <c r="D940" s="13"/>
      <c r="E940" s="13"/>
      <c r="F940" s="13"/>
    </row>
    <row r="941" spans="3:6" ht="15" customHeight="1" x14ac:dyDescent="0.25">
      <c r="C941" s="129"/>
      <c r="D941" s="13"/>
      <c r="E941" s="13"/>
      <c r="F941" s="13"/>
    </row>
    <row r="942" spans="3:6" ht="15" customHeight="1" x14ac:dyDescent="0.25">
      <c r="C942" s="129"/>
      <c r="D942" s="13"/>
      <c r="E942" s="13"/>
      <c r="F942" s="13"/>
    </row>
    <row r="943" spans="3:6" ht="15" customHeight="1" x14ac:dyDescent="0.25">
      <c r="C943" s="129"/>
      <c r="D943" s="13"/>
      <c r="E943" s="13"/>
      <c r="F943" s="13"/>
    </row>
    <row r="944" spans="3:6" ht="15" customHeight="1" x14ac:dyDescent="0.25">
      <c r="C944" s="129"/>
      <c r="D944" s="13"/>
      <c r="E944" s="13"/>
      <c r="F944" s="13"/>
    </row>
    <row r="945" spans="3:6" ht="15" customHeight="1" x14ac:dyDescent="0.25">
      <c r="C945" s="129"/>
      <c r="D945" s="13"/>
      <c r="E945" s="13"/>
      <c r="F945" s="13"/>
    </row>
    <row r="946" spans="3:6" ht="15" customHeight="1" x14ac:dyDescent="0.25">
      <c r="C946" s="129"/>
      <c r="D946" s="13"/>
      <c r="E946" s="13"/>
      <c r="F946" s="13"/>
    </row>
    <row r="947" spans="3:6" ht="15" customHeight="1" x14ac:dyDescent="0.25">
      <c r="C947" s="129"/>
      <c r="D947" s="13"/>
      <c r="E947" s="13"/>
      <c r="F947" s="13"/>
    </row>
    <row r="948" spans="3:6" ht="15" customHeight="1" x14ac:dyDescent="0.25">
      <c r="C948" s="129"/>
      <c r="D948" s="13"/>
      <c r="E948" s="13"/>
      <c r="F948" s="13"/>
    </row>
    <row r="949" spans="3:6" ht="15" customHeight="1" x14ac:dyDescent="0.25">
      <c r="C949" s="129"/>
      <c r="D949" s="13"/>
      <c r="E949" s="13"/>
      <c r="F949" s="13"/>
    </row>
    <row r="950" spans="3:6" ht="15" customHeight="1" x14ac:dyDescent="0.25">
      <c r="C950" s="129"/>
      <c r="D950" s="13"/>
      <c r="E950" s="13"/>
      <c r="F950" s="13"/>
    </row>
    <row r="951" spans="3:6" ht="15" customHeight="1" x14ac:dyDescent="0.25">
      <c r="C951" s="129"/>
      <c r="D951" s="13"/>
      <c r="E951" s="13"/>
      <c r="F951" s="13"/>
    </row>
    <row r="952" spans="3:6" ht="15" customHeight="1" x14ac:dyDescent="0.25">
      <c r="C952" s="129"/>
      <c r="D952" s="13"/>
      <c r="E952" s="13"/>
      <c r="F952" s="13"/>
    </row>
    <row r="953" spans="3:6" ht="15" customHeight="1" x14ac:dyDescent="0.25">
      <c r="C953" s="129"/>
      <c r="D953" s="13"/>
      <c r="E953" s="13"/>
      <c r="F953" s="13"/>
    </row>
    <row r="954" spans="3:6" ht="15" customHeight="1" x14ac:dyDescent="0.25">
      <c r="C954" s="129"/>
      <c r="D954" s="13"/>
      <c r="E954" s="13"/>
      <c r="F954" s="13"/>
    </row>
    <row r="955" spans="3:6" ht="15" customHeight="1" x14ac:dyDescent="0.25">
      <c r="C955" s="129"/>
      <c r="D955" s="13"/>
      <c r="E955" s="13"/>
      <c r="F955" s="13"/>
    </row>
    <row r="956" spans="3:6" ht="15" customHeight="1" x14ac:dyDescent="0.25">
      <c r="C956" s="129"/>
      <c r="D956" s="13"/>
      <c r="E956" s="13"/>
      <c r="F956" s="13"/>
    </row>
    <row r="957" spans="3:6" ht="15" customHeight="1" x14ac:dyDescent="0.25">
      <c r="C957" s="129"/>
      <c r="D957" s="13"/>
      <c r="E957" s="13"/>
      <c r="F957" s="13"/>
    </row>
    <row r="958" spans="3:6" ht="15" customHeight="1" x14ac:dyDescent="0.25">
      <c r="C958" s="129"/>
      <c r="D958" s="13"/>
      <c r="E958" s="13"/>
      <c r="F958" s="13"/>
    </row>
    <row r="959" spans="3:6" ht="15" customHeight="1" x14ac:dyDescent="0.25">
      <c r="C959" s="129"/>
      <c r="D959" s="13"/>
      <c r="E959" s="13"/>
      <c r="F959" s="13"/>
    </row>
    <row r="960" spans="3:6" ht="15" customHeight="1" x14ac:dyDescent="0.25">
      <c r="C960" s="129"/>
      <c r="D960" s="13"/>
      <c r="E960" s="13"/>
      <c r="F960" s="13"/>
    </row>
    <row r="961" spans="3:6" ht="15" customHeight="1" x14ac:dyDescent="0.25">
      <c r="C961" s="129"/>
      <c r="D961" s="13"/>
      <c r="E961" s="13"/>
      <c r="F961" s="13"/>
    </row>
    <row r="962" spans="3:6" ht="15" customHeight="1" x14ac:dyDescent="0.25">
      <c r="C962" s="129"/>
      <c r="D962" s="13"/>
      <c r="E962" s="13"/>
      <c r="F962" s="13"/>
    </row>
    <row r="963" spans="3:6" ht="15" customHeight="1" x14ac:dyDescent="0.25">
      <c r="C963" s="129"/>
      <c r="D963" s="13"/>
      <c r="E963" s="13"/>
      <c r="F963" s="13"/>
    </row>
    <row r="964" spans="3:6" ht="15" customHeight="1" x14ac:dyDescent="0.25">
      <c r="C964" s="129"/>
      <c r="D964" s="13"/>
      <c r="E964" s="13"/>
      <c r="F964" s="13"/>
    </row>
    <row r="965" spans="3:6" ht="15" customHeight="1" x14ac:dyDescent="0.25">
      <c r="C965" s="129"/>
      <c r="D965" s="13"/>
      <c r="E965" s="13"/>
      <c r="F965" s="13"/>
    </row>
    <row r="966" spans="3:6" ht="15" customHeight="1" x14ac:dyDescent="0.25">
      <c r="C966" s="129"/>
      <c r="D966" s="13"/>
      <c r="E966" s="13"/>
      <c r="F966" s="13"/>
    </row>
    <row r="967" spans="3:6" ht="15" customHeight="1" x14ac:dyDescent="0.25">
      <c r="C967" s="129"/>
      <c r="D967" s="13"/>
      <c r="E967" s="13"/>
      <c r="F967" s="13"/>
    </row>
    <row r="968" spans="3:6" ht="15" customHeight="1" x14ac:dyDescent="0.25">
      <c r="C968" s="129"/>
      <c r="D968" s="13"/>
      <c r="E968" s="13"/>
      <c r="F968" s="13"/>
    </row>
    <row r="969" spans="3:6" ht="15" customHeight="1" x14ac:dyDescent="0.25">
      <c r="C969" s="129"/>
      <c r="D969" s="13"/>
      <c r="E969" s="13"/>
      <c r="F969" s="13"/>
    </row>
    <row r="970" spans="3:6" ht="15" customHeight="1" x14ac:dyDescent="0.25">
      <c r="C970" s="129"/>
      <c r="D970" s="13"/>
      <c r="E970" s="13"/>
      <c r="F970" s="13"/>
    </row>
    <row r="971" spans="3:6" ht="15" customHeight="1" x14ac:dyDescent="0.25">
      <c r="C971" s="129"/>
      <c r="D971" s="13"/>
      <c r="E971" s="13"/>
      <c r="F971" s="13"/>
    </row>
    <row r="972" spans="3:6" ht="15" customHeight="1" x14ac:dyDescent="0.25">
      <c r="C972" s="129"/>
      <c r="D972" s="13"/>
      <c r="E972" s="13"/>
      <c r="F972" s="13"/>
    </row>
    <row r="973" spans="3:6" ht="15" customHeight="1" x14ac:dyDescent="0.25">
      <c r="C973" s="129"/>
      <c r="D973" s="13"/>
      <c r="E973" s="13"/>
      <c r="F973" s="13"/>
    </row>
    <row r="974" spans="3:6" ht="15" customHeight="1" x14ac:dyDescent="0.25">
      <c r="C974" s="129"/>
      <c r="D974" s="13"/>
      <c r="E974" s="13"/>
      <c r="F974" s="13"/>
    </row>
    <row r="975" spans="3:6" ht="15" customHeight="1" x14ac:dyDescent="0.25">
      <c r="C975" s="129"/>
      <c r="D975" s="13"/>
      <c r="E975" s="13"/>
      <c r="F975" s="13"/>
    </row>
    <row r="976" spans="3:6" ht="15" customHeight="1" x14ac:dyDescent="0.25">
      <c r="C976" s="129"/>
      <c r="D976" s="13"/>
      <c r="E976" s="13"/>
      <c r="F976" s="13"/>
    </row>
    <row r="977" spans="3:6" ht="15" customHeight="1" x14ac:dyDescent="0.25">
      <c r="C977" s="129"/>
      <c r="D977" s="13"/>
      <c r="E977" s="13"/>
      <c r="F977" s="13"/>
    </row>
    <row r="978" spans="3:6" ht="15" customHeight="1" x14ac:dyDescent="0.25">
      <c r="C978" s="129"/>
      <c r="D978" s="13"/>
      <c r="E978" s="13"/>
      <c r="F978" s="13"/>
    </row>
    <row r="979" spans="3:6" ht="15" customHeight="1" x14ac:dyDescent="0.25">
      <c r="C979" s="129"/>
      <c r="D979" s="13"/>
      <c r="E979" s="13"/>
      <c r="F979" s="13"/>
    </row>
    <row r="980" spans="3:6" ht="15" customHeight="1" x14ac:dyDescent="0.25">
      <c r="C980" s="129"/>
      <c r="D980" s="13"/>
      <c r="E980" s="13"/>
      <c r="F980" s="13"/>
    </row>
    <row r="981" spans="3:6" ht="15" customHeight="1" x14ac:dyDescent="0.25">
      <c r="C981" s="129"/>
      <c r="D981" s="13"/>
      <c r="E981" s="13"/>
      <c r="F981" s="13"/>
    </row>
    <row r="982" spans="3:6" ht="15" customHeight="1" x14ac:dyDescent="0.25">
      <c r="C982" s="129"/>
      <c r="D982" s="13"/>
      <c r="E982" s="13"/>
      <c r="F982" s="13"/>
    </row>
    <row r="983" spans="3:6" ht="15" customHeight="1" x14ac:dyDescent="0.25">
      <c r="C983" s="129"/>
      <c r="D983" s="13"/>
      <c r="E983" s="13"/>
      <c r="F983" s="13"/>
    </row>
    <row r="984" spans="3:6" ht="15" customHeight="1" x14ac:dyDescent="0.25">
      <c r="C984" s="129"/>
      <c r="D984" s="13"/>
      <c r="E984" s="13"/>
      <c r="F984" s="13"/>
    </row>
    <row r="985" spans="3:6" ht="15" customHeight="1" x14ac:dyDescent="0.25">
      <c r="C985" s="129"/>
      <c r="D985" s="13"/>
      <c r="E985" s="13"/>
      <c r="F985" s="13"/>
    </row>
    <row r="986" spans="3:6" ht="15" customHeight="1" x14ac:dyDescent="0.25">
      <c r="C986" s="129"/>
      <c r="D986" s="13"/>
      <c r="E986" s="13"/>
      <c r="F986" s="13"/>
    </row>
    <row r="987" spans="3:6" ht="15" customHeight="1" x14ac:dyDescent="0.25">
      <c r="C987" s="129"/>
      <c r="D987" s="13"/>
      <c r="E987" s="13"/>
      <c r="F987" s="13"/>
    </row>
    <row r="988" spans="3:6" ht="15" customHeight="1" x14ac:dyDescent="0.25">
      <c r="C988" s="129"/>
      <c r="D988" s="13"/>
      <c r="E988" s="13"/>
      <c r="F988" s="13"/>
    </row>
    <row r="989" spans="3:6" ht="15" customHeight="1" x14ac:dyDescent="0.25">
      <c r="C989" s="129"/>
      <c r="D989" s="13"/>
      <c r="E989" s="13"/>
      <c r="F989" s="13"/>
    </row>
    <row r="990" spans="3:6" ht="15" customHeight="1" x14ac:dyDescent="0.25">
      <c r="C990" s="129"/>
      <c r="D990" s="13"/>
      <c r="E990" s="13"/>
      <c r="F990" s="13"/>
    </row>
    <row r="991" spans="3:6" ht="15" customHeight="1" x14ac:dyDescent="0.25">
      <c r="C991" s="129"/>
      <c r="D991" s="13"/>
      <c r="E991" s="13"/>
      <c r="F991" s="13"/>
    </row>
    <row r="992" spans="3:6" ht="15" customHeight="1" x14ac:dyDescent="0.25">
      <c r="C992" s="129"/>
      <c r="D992" s="13"/>
      <c r="E992" s="13"/>
      <c r="F992" s="13"/>
    </row>
    <row r="993" spans="3:6" ht="15" customHeight="1" x14ac:dyDescent="0.25">
      <c r="C993" s="129"/>
      <c r="D993" s="13"/>
      <c r="E993" s="13"/>
      <c r="F993" s="13"/>
    </row>
    <row r="994" spans="3:6" ht="15" customHeight="1" x14ac:dyDescent="0.25">
      <c r="C994" s="129"/>
      <c r="D994" s="13"/>
      <c r="E994" s="13"/>
      <c r="F994" s="13"/>
    </row>
    <row r="995" spans="3:6" ht="15" customHeight="1" x14ac:dyDescent="0.25">
      <c r="C995" s="129"/>
      <c r="D995" s="13"/>
      <c r="E995" s="13"/>
      <c r="F995" s="13"/>
    </row>
    <row r="996" spans="3:6" ht="15" customHeight="1" x14ac:dyDescent="0.25">
      <c r="C996" s="129"/>
      <c r="D996" s="13"/>
      <c r="E996" s="13"/>
      <c r="F996" s="13"/>
    </row>
    <row r="997" spans="3:6" ht="15" customHeight="1" x14ac:dyDescent="0.25">
      <c r="C997" s="129"/>
      <c r="D997" s="13"/>
      <c r="E997" s="13"/>
      <c r="F997" s="13"/>
    </row>
    <row r="998" spans="3:6" ht="15" customHeight="1" x14ac:dyDescent="0.25">
      <c r="C998" s="129"/>
      <c r="D998" s="13"/>
      <c r="E998" s="13"/>
      <c r="F998" s="13"/>
    </row>
    <row r="999" spans="3:6" ht="15" customHeight="1" x14ac:dyDescent="0.25">
      <c r="C999" s="129"/>
      <c r="D999" s="13"/>
      <c r="E999" s="13"/>
      <c r="F999" s="13"/>
    </row>
    <row r="1000" spans="3:6" ht="15" customHeight="1" x14ac:dyDescent="0.25">
      <c r="C1000" s="129"/>
      <c r="D1000" s="13"/>
      <c r="E1000" s="13"/>
      <c r="F1000" s="13"/>
    </row>
    <row r="1001" spans="3:6" ht="15" customHeight="1" x14ac:dyDescent="0.25">
      <c r="C1001" s="129"/>
      <c r="D1001" s="13"/>
      <c r="E1001" s="13"/>
      <c r="F1001" s="13"/>
    </row>
    <row r="1002" spans="3:6" ht="15" customHeight="1" x14ac:dyDescent="0.25">
      <c r="C1002" s="129"/>
      <c r="D1002" s="13"/>
      <c r="E1002" s="13"/>
      <c r="F1002" s="13"/>
    </row>
    <row r="1003" spans="3:6" ht="15" customHeight="1" x14ac:dyDescent="0.25">
      <c r="C1003" s="129"/>
      <c r="D1003" s="13"/>
      <c r="E1003" s="13"/>
      <c r="F1003" s="13"/>
    </row>
    <row r="1004" spans="3:6" ht="15" customHeight="1" x14ac:dyDescent="0.25">
      <c r="C1004" s="129"/>
      <c r="D1004" s="13"/>
      <c r="E1004" s="13"/>
      <c r="F1004" s="13"/>
    </row>
    <row r="1005" spans="3:6" ht="15" customHeight="1" x14ac:dyDescent="0.25">
      <c r="C1005" s="129"/>
      <c r="D1005" s="13"/>
      <c r="E1005" s="13"/>
      <c r="F1005" s="13"/>
    </row>
    <row r="1006" spans="3:6" ht="15" customHeight="1" x14ac:dyDescent="0.25">
      <c r="C1006" s="129"/>
      <c r="D1006" s="13"/>
      <c r="E1006" s="13"/>
      <c r="F1006" s="13"/>
    </row>
    <row r="1007" spans="3:6" ht="15" customHeight="1" x14ac:dyDescent="0.25">
      <c r="C1007" s="129"/>
      <c r="D1007" s="13"/>
      <c r="E1007" s="13"/>
      <c r="F1007" s="13"/>
    </row>
    <row r="1008" spans="3:6" ht="15" customHeight="1" x14ac:dyDescent="0.25">
      <c r="C1008" s="129"/>
      <c r="D1008" s="13"/>
      <c r="E1008" s="13"/>
      <c r="F1008" s="13"/>
    </row>
    <row r="1009" spans="3:6" ht="15" customHeight="1" x14ac:dyDescent="0.25">
      <c r="C1009" s="13"/>
      <c r="D1009" s="13"/>
      <c r="E1009" s="13"/>
      <c r="F1009" s="13"/>
    </row>
    <row r="1010" spans="3:6" ht="15" customHeight="1" x14ac:dyDescent="0.25">
      <c r="C1010" s="13"/>
      <c r="D1010" s="13"/>
      <c r="E1010" s="13"/>
      <c r="F1010" s="13"/>
    </row>
    <row r="1011" spans="3:6" ht="15" customHeight="1" x14ac:dyDescent="0.25">
      <c r="C1011" s="13"/>
      <c r="D1011" s="13"/>
      <c r="E1011" s="13"/>
      <c r="F1011" s="13"/>
    </row>
    <row r="1012" spans="3:6" ht="15" customHeight="1" x14ac:dyDescent="0.25">
      <c r="C1012" s="13"/>
      <c r="D1012" s="13"/>
      <c r="E1012" s="13"/>
      <c r="F1012" s="13"/>
    </row>
    <row r="1013" spans="3:6" ht="15" customHeight="1" x14ac:dyDescent="0.25">
      <c r="C1013" s="13"/>
      <c r="D1013" s="13"/>
      <c r="E1013" s="13"/>
      <c r="F1013" s="13"/>
    </row>
    <row r="1014" spans="3:6" ht="15" customHeight="1" x14ac:dyDescent="0.25">
      <c r="C1014" s="13"/>
      <c r="D1014" s="13"/>
      <c r="E1014" s="13"/>
      <c r="F1014" s="13"/>
    </row>
    <row r="1015" spans="3:6" ht="15" customHeight="1" x14ac:dyDescent="0.25">
      <c r="C1015" s="13"/>
      <c r="D1015" s="13"/>
      <c r="E1015" s="13"/>
      <c r="F1015" s="13"/>
    </row>
    <row r="1016" spans="3:6" ht="15" customHeight="1" x14ac:dyDescent="0.25">
      <c r="C1016" s="13"/>
      <c r="D1016" s="13"/>
      <c r="E1016" s="13"/>
      <c r="F1016" s="13"/>
    </row>
    <row r="1017" spans="3:6" ht="15" customHeight="1" x14ac:dyDescent="0.25">
      <c r="C1017" s="13"/>
      <c r="D1017" s="13"/>
      <c r="E1017" s="13"/>
      <c r="F1017" s="13"/>
    </row>
    <row r="1018" spans="3:6" ht="15" customHeight="1" x14ac:dyDescent="0.25">
      <c r="C1018" s="13"/>
      <c r="D1018" s="13"/>
      <c r="E1018" s="13"/>
      <c r="F1018" s="13"/>
    </row>
    <row r="1019" spans="3:6" ht="15" customHeight="1" x14ac:dyDescent="0.25">
      <c r="C1019" s="13"/>
      <c r="D1019" s="13"/>
      <c r="E1019" s="13"/>
      <c r="F1019" s="13"/>
    </row>
    <row r="1020" spans="3:6" ht="15" customHeight="1" x14ac:dyDescent="0.25">
      <c r="C1020" s="13"/>
      <c r="D1020" s="13"/>
      <c r="E1020" s="13"/>
      <c r="F1020" s="13"/>
    </row>
    <row r="1021" spans="3:6" ht="15" customHeight="1" x14ac:dyDescent="0.25">
      <c r="C1021" s="13"/>
      <c r="D1021" s="13"/>
      <c r="E1021" s="13"/>
      <c r="F1021" s="13"/>
    </row>
    <row r="1022" spans="3:6" ht="15" customHeight="1" x14ac:dyDescent="0.25">
      <c r="C1022" s="13"/>
      <c r="D1022" s="13"/>
      <c r="E1022" s="13"/>
      <c r="F1022" s="13"/>
    </row>
    <row r="1023" spans="3:6" ht="15" customHeight="1" x14ac:dyDescent="0.25">
      <c r="C1023" s="13"/>
      <c r="D1023" s="13"/>
      <c r="E1023" s="13"/>
      <c r="F1023" s="13"/>
    </row>
    <row r="1024" spans="3:6" ht="15" customHeight="1" x14ac:dyDescent="0.25">
      <c r="C1024" s="13"/>
      <c r="D1024" s="13"/>
      <c r="E1024" s="13"/>
      <c r="F1024" s="13"/>
    </row>
    <row r="1025" spans="3:6" ht="15" customHeight="1" x14ac:dyDescent="0.25">
      <c r="C1025" s="13"/>
      <c r="D1025" s="13"/>
      <c r="E1025" s="13"/>
      <c r="F1025" s="13"/>
    </row>
    <row r="1026" spans="3:6" ht="15" customHeight="1" x14ac:dyDescent="0.25">
      <c r="C1026" s="13"/>
      <c r="D1026" s="13"/>
      <c r="E1026" s="13"/>
      <c r="F1026" s="13"/>
    </row>
    <row r="1027" spans="3:6" ht="15" customHeight="1" x14ac:dyDescent="0.25">
      <c r="C1027" s="13"/>
      <c r="D1027" s="13"/>
      <c r="E1027" s="13"/>
      <c r="F1027" s="13"/>
    </row>
    <row r="1028" spans="3:6" ht="15" customHeight="1" x14ac:dyDescent="0.25">
      <c r="C1028" s="13"/>
      <c r="D1028" s="13"/>
      <c r="E1028" s="13"/>
      <c r="F1028" s="13"/>
    </row>
    <row r="1029" spans="3:6" ht="15" customHeight="1" x14ac:dyDescent="0.25">
      <c r="C1029" s="13"/>
      <c r="D1029" s="13"/>
      <c r="E1029" s="13"/>
      <c r="F1029" s="13"/>
    </row>
    <row r="1030" spans="3:6" ht="15" customHeight="1" x14ac:dyDescent="0.25">
      <c r="C1030" s="13"/>
      <c r="D1030" s="13"/>
      <c r="E1030" s="13"/>
      <c r="F1030" s="13"/>
    </row>
    <row r="1031" spans="3:6" ht="15" customHeight="1" x14ac:dyDescent="0.25">
      <c r="C1031" s="13"/>
      <c r="D1031" s="13"/>
      <c r="E1031" s="13"/>
      <c r="F1031" s="13"/>
    </row>
    <row r="1032" spans="3:6" ht="15" customHeight="1" x14ac:dyDescent="0.25">
      <c r="C1032" s="13"/>
      <c r="D1032" s="13"/>
      <c r="E1032" s="13"/>
      <c r="F1032" s="13"/>
    </row>
    <row r="1033" spans="3:6" ht="15" customHeight="1" x14ac:dyDescent="0.25">
      <c r="C1033" s="13"/>
      <c r="D1033" s="13"/>
      <c r="E1033" s="13"/>
      <c r="F1033" s="13"/>
    </row>
    <row r="1034" spans="3:6" ht="15" customHeight="1" x14ac:dyDescent="0.25">
      <c r="C1034" s="13"/>
      <c r="D1034" s="13"/>
      <c r="E1034" s="13"/>
      <c r="F1034" s="13"/>
    </row>
    <row r="1035" spans="3:6" ht="15" customHeight="1" x14ac:dyDescent="0.25">
      <c r="C1035" s="13"/>
      <c r="D1035" s="13"/>
      <c r="E1035" s="13"/>
      <c r="F1035" s="13"/>
    </row>
    <row r="1036" spans="3:6" ht="15" customHeight="1" x14ac:dyDescent="0.25">
      <c r="C1036" s="13"/>
      <c r="D1036" s="13"/>
      <c r="E1036" s="13"/>
      <c r="F1036" s="13"/>
    </row>
    <row r="1037" spans="3:6" ht="15" customHeight="1" x14ac:dyDescent="0.25">
      <c r="C1037" s="13"/>
      <c r="D1037" s="13"/>
      <c r="E1037" s="13"/>
      <c r="F1037" s="13"/>
    </row>
    <row r="1038" spans="3:6" ht="15" customHeight="1" x14ac:dyDescent="0.25">
      <c r="C1038" s="13"/>
      <c r="D1038" s="13"/>
      <c r="E1038" s="13"/>
      <c r="F1038" s="13"/>
    </row>
    <row r="1039" spans="3:6" ht="15" customHeight="1" x14ac:dyDescent="0.25">
      <c r="C1039" s="13"/>
      <c r="D1039" s="13"/>
      <c r="E1039" s="13"/>
      <c r="F1039" s="13"/>
    </row>
    <row r="1040" spans="3:6" ht="15" customHeight="1" x14ac:dyDescent="0.25">
      <c r="C1040" s="13"/>
      <c r="D1040" s="13"/>
      <c r="E1040" s="13"/>
      <c r="F1040" s="13"/>
    </row>
    <row r="1041" spans="3:6" ht="15" customHeight="1" x14ac:dyDescent="0.25">
      <c r="C1041" s="13"/>
      <c r="D1041" s="13"/>
      <c r="E1041" s="13"/>
      <c r="F1041" s="13"/>
    </row>
    <row r="1042" spans="3:6" ht="15" customHeight="1" x14ac:dyDescent="0.25">
      <c r="C1042" s="13"/>
      <c r="D1042" s="13"/>
      <c r="E1042" s="13"/>
      <c r="F1042" s="13"/>
    </row>
    <row r="1043" spans="3:6" ht="15" customHeight="1" x14ac:dyDescent="0.25">
      <c r="C1043" s="13"/>
      <c r="D1043" s="13"/>
      <c r="E1043" s="13"/>
      <c r="F1043" s="13"/>
    </row>
    <row r="1044" spans="3:6" ht="15" customHeight="1" x14ac:dyDescent="0.25">
      <c r="C1044" s="13"/>
      <c r="D1044" s="13"/>
      <c r="E1044" s="13"/>
      <c r="F1044" s="13"/>
    </row>
    <row r="1045" spans="3:6" ht="15" customHeight="1" x14ac:dyDescent="0.25">
      <c r="C1045" s="13"/>
      <c r="D1045" s="13"/>
      <c r="E1045" s="13"/>
      <c r="F1045" s="13"/>
    </row>
    <row r="1046" spans="3:6" ht="15" customHeight="1" x14ac:dyDescent="0.25">
      <c r="C1046" s="13"/>
      <c r="D1046" s="13"/>
      <c r="E1046" s="13"/>
      <c r="F1046" s="13"/>
    </row>
    <row r="1047" spans="3:6" ht="15" customHeight="1" x14ac:dyDescent="0.25">
      <c r="C1047" s="13"/>
      <c r="D1047" s="13"/>
      <c r="E1047" s="13"/>
      <c r="F1047" s="13"/>
    </row>
    <row r="1048" spans="3:6" ht="15" customHeight="1" x14ac:dyDescent="0.25">
      <c r="C1048" s="13"/>
      <c r="D1048" s="13"/>
      <c r="E1048" s="13"/>
      <c r="F1048" s="13"/>
    </row>
    <row r="1049" spans="3:6" ht="15" customHeight="1" x14ac:dyDescent="0.25">
      <c r="C1049" s="13"/>
      <c r="D1049" s="13"/>
      <c r="E1049" s="13"/>
      <c r="F1049" s="13"/>
    </row>
    <row r="1050" spans="3:6" ht="15" customHeight="1" x14ac:dyDescent="0.25">
      <c r="C1050" s="13"/>
      <c r="D1050" s="13"/>
      <c r="E1050" s="13"/>
      <c r="F1050" s="13"/>
    </row>
    <row r="1051" spans="3:6" ht="15" customHeight="1" x14ac:dyDescent="0.25">
      <c r="C1051" s="13"/>
      <c r="D1051" s="13"/>
      <c r="E1051" s="13"/>
      <c r="F1051" s="13"/>
    </row>
    <row r="1052" spans="3:6" ht="15" customHeight="1" x14ac:dyDescent="0.25">
      <c r="C1052" s="13"/>
      <c r="D1052" s="13"/>
      <c r="E1052" s="13"/>
      <c r="F1052" s="13"/>
    </row>
    <row r="1053" spans="3:6" ht="15" customHeight="1" x14ac:dyDescent="0.25">
      <c r="C1053" s="13"/>
      <c r="D1053" s="13"/>
      <c r="E1053" s="13"/>
      <c r="F1053" s="13"/>
    </row>
    <row r="1054" spans="3:6" ht="15" customHeight="1" x14ac:dyDescent="0.25">
      <c r="C1054" s="13"/>
      <c r="D1054" s="13"/>
      <c r="E1054" s="13"/>
      <c r="F1054" s="13"/>
    </row>
    <row r="1055" spans="3:6" ht="15" customHeight="1" x14ac:dyDescent="0.25">
      <c r="C1055" s="13"/>
      <c r="D1055" s="13"/>
      <c r="E1055" s="13"/>
      <c r="F1055" s="13"/>
    </row>
    <row r="1056" spans="3:6" ht="15" customHeight="1" x14ac:dyDescent="0.25">
      <c r="C1056" s="13"/>
      <c r="D1056" s="13"/>
      <c r="E1056" s="13"/>
      <c r="F1056" s="13"/>
    </row>
    <row r="1057" spans="3:6" ht="15" customHeight="1" x14ac:dyDescent="0.25">
      <c r="C1057" s="13"/>
      <c r="D1057" s="13"/>
      <c r="E1057" s="13"/>
      <c r="F1057" s="13"/>
    </row>
    <row r="1058" spans="3:6" ht="15" customHeight="1" x14ac:dyDescent="0.25">
      <c r="C1058" s="13"/>
      <c r="D1058" s="13"/>
      <c r="E1058" s="13"/>
      <c r="F1058" s="13"/>
    </row>
    <row r="1059" spans="3:6" ht="15" customHeight="1" x14ac:dyDescent="0.25">
      <c r="C1059" s="13"/>
      <c r="D1059" s="13"/>
      <c r="E1059" s="13"/>
      <c r="F1059" s="13"/>
    </row>
    <row r="1060" spans="3:6" ht="15" customHeight="1" x14ac:dyDescent="0.25">
      <c r="C1060" s="13"/>
      <c r="D1060" s="13"/>
      <c r="E1060" s="13"/>
      <c r="F1060" s="13"/>
    </row>
    <row r="1061" spans="3:6" ht="15" customHeight="1" x14ac:dyDescent="0.25">
      <c r="C1061" s="13"/>
      <c r="D1061" s="13"/>
      <c r="E1061" s="13"/>
      <c r="F1061" s="13"/>
    </row>
    <row r="1062" spans="3:6" ht="15" customHeight="1" x14ac:dyDescent="0.25">
      <c r="C1062" s="13"/>
      <c r="D1062" s="13"/>
      <c r="E1062" s="13"/>
      <c r="F1062" s="13"/>
    </row>
    <row r="1063" spans="3:6" ht="15" customHeight="1" x14ac:dyDescent="0.25">
      <c r="C1063" s="13"/>
      <c r="D1063" s="13"/>
      <c r="E1063" s="13"/>
      <c r="F1063" s="13"/>
    </row>
    <row r="1064" spans="3:6" ht="15" customHeight="1" x14ac:dyDescent="0.25">
      <c r="C1064" s="13"/>
      <c r="D1064" s="13"/>
      <c r="E1064" s="13"/>
      <c r="F1064" s="13"/>
    </row>
    <row r="1065" spans="3:6" ht="15" customHeight="1" x14ac:dyDescent="0.25">
      <c r="C1065" s="13"/>
      <c r="D1065" s="13"/>
      <c r="E1065" s="13"/>
      <c r="F1065" s="13"/>
    </row>
    <row r="1066" spans="3:6" ht="15" customHeight="1" x14ac:dyDescent="0.25">
      <c r="C1066" s="13"/>
      <c r="D1066" s="13"/>
      <c r="E1066" s="13"/>
      <c r="F1066" s="13"/>
    </row>
    <row r="1067" spans="3:6" ht="15" customHeight="1" x14ac:dyDescent="0.25">
      <c r="C1067" s="13"/>
      <c r="D1067" s="13"/>
      <c r="E1067" s="13"/>
      <c r="F1067" s="13"/>
    </row>
    <row r="1068" spans="3:6" ht="15" customHeight="1" x14ac:dyDescent="0.25">
      <c r="C1068" s="13"/>
      <c r="D1068" s="13"/>
      <c r="E1068" s="13"/>
      <c r="F1068" s="13"/>
    </row>
    <row r="1069" spans="3:6" ht="15" customHeight="1" x14ac:dyDescent="0.25">
      <c r="C1069" s="13"/>
      <c r="D1069" s="13"/>
      <c r="E1069" s="13"/>
      <c r="F1069" s="13"/>
    </row>
    <row r="1070" spans="3:6" ht="15" customHeight="1" x14ac:dyDescent="0.25">
      <c r="C1070" s="13"/>
      <c r="D1070" s="13"/>
      <c r="E1070" s="13"/>
      <c r="F1070" s="13"/>
    </row>
    <row r="1071" spans="3:6" ht="15" customHeight="1" x14ac:dyDescent="0.25">
      <c r="C1071" s="13"/>
      <c r="D1071" s="13"/>
      <c r="E1071" s="13"/>
      <c r="F1071" s="13"/>
    </row>
    <row r="1072" spans="3:6" ht="15" customHeight="1" x14ac:dyDescent="0.25">
      <c r="C1072" s="13"/>
      <c r="D1072" s="13"/>
      <c r="E1072" s="13"/>
      <c r="F1072" s="13"/>
    </row>
    <row r="1073" spans="3:6" ht="15" customHeight="1" x14ac:dyDescent="0.25">
      <c r="C1073" s="13"/>
      <c r="D1073" s="13"/>
      <c r="E1073" s="13"/>
      <c r="F1073" s="13"/>
    </row>
    <row r="1074" spans="3:6" ht="15" customHeight="1" x14ac:dyDescent="0.25">
      <c r="C1074" s="13"/>
      <c r="D1074" s="13"/>
      <c r="E1074" s="13"/>
      <c r="F1074" s="13"/>
    </row>
    <row r="1075" spans="3:6" ht="15" customHeight="1" x14ac:dyDescent="0.25">
      <c r="C1075" s="13"/>
      <c r="D1075" s="13"/>
      <c r="E1075" s="13"/>
      <c r="F1075" s="13"/>
    </row>
    <row r="1076" spans="3:6" ht="15" customHeight="1" x14ac:dyDescent="0.25">
      <c r="C1076" s="13"/>
      <c r="D1076" s="13"/>
      <c r="E1076" s="13"/>
      <c r="F1076" s="13"/>
    </row>
    <row r="1077" spans="3:6" ht="15" customHeight="1" x14ac:dyDescent="0.25">
      <c r="C1077" s="13"/>
      <c r="D1077" s="13"/>
      <c r="E1077" s="13"/>
      <c r="F1077" s="13"/>
    </row>
    <row r="1078" spans="3:6" ht="15" customHeight="1" x14ac:dyDescent="0.25">
      <c r="C1078" s="13"/>
      <c r="D1078" s="13"/>
      <c r="E1078" s="13"/>
      <c r="F1078" s="13"/>
    </row>
    <row r="1079" spans="3:6" ht="15" customHeight="1" x14ac:dyDescent="0.25">
      <c r="C1079" s="13"/>
      <c r="D1079" s="13"/>
      <c r="E1079" s="13"/>
      <c r="F1079" s="13"/>
    </row>
    <row r="1080" spans="3:6" ht="15" customHeight="1" x14ac:dyDescent="0.25">
      <c r="C1080" s="13"/>
      <c r="D1080" s="13"/>
      <c r="E1080" s="13"/>
      <c r="F1080" s="13"/>
    </row>
    <row r="1081" spans="3:6" ht="15" customHeight="1" x14ac:dyDescent="0.25">
      <c r="C1081" s="13"/>
      <c r="D1081" s="13"/>
      <c r="E1081" s="13"/>
    </row>
    <row r="1082" spans="3:6" ht="15" customHeight="1" x14ac:dyDescent="0.25">
      <c r="C1082" s="13"/>
      <c r="D1082" s="13"/>
      <c r="E1082" s="13"/>
    </row>
    <row r="1083" spans="3:6" ht="15" customHeight="1" x14ac:dyDescent="0.25">
      <c r="C1083" s="13"/>
      <c r="D1083" s="13"/>
      <c r="E1083" s="13"/>
    </row>
    <row r="1084" spans="3:6" ht="15" customHeight="1" x14ac:dyDescent="0.25">
      <c r="C1084" s="13"/>
      <c r="D1084" s="13"/>
      <c r="E1084" s="13"/>
    </row>
    <row r="1085" spans="3:6" ht="15" customHeight="1" x14ac:dyDescent="0.25">
      <c r="C1085" s="13"/>
      <c r="D1085" s="13"/>
      <c r="E1085" s="13"/>
    </row>
    <row r="1086" spans="3:6" ht="15" customHeight="1" x14ac:dyDescent="0.25">
      <c r="C1086" s="13"/>
      <c r="D1086" s="13"/>
      <c r="E1086" s="13"/>
    </row>
    <row r="1087" spans="3:6" ht="15" customHeight="1" x14ac:dyDescent="0.25">
      <c r="D1087" s="13"/>
      <c r="E1087" s="13"/>
    </row>
    <row r="1088" spans="3:6" ht="15" customHeight="1" x14ac:dyDescent="0.25">
      <c r="D1088" s="13"/>
      <c r="E1088" s="13"/>
    </row>
    <row r="1089" spans="4:5" ht="15" customHeight="1" x14ac:dyDescent="0.25">
      <c r="D1089" s="13"/>
      <c r="E1089" s="13"/>
    </row>
    <row r="1090" spans="4:5" ht="15" customHeight="1" x14ac:dyDescent="0.25">
      <c r="D1090" s="13"/>
      <c r="E1090" s="13"/>
    </row>
    <row r="1091" spans="4:5" ht="15" customHeight="1" x14ac:dyDescent="0.25">
      <c r="D1091" s="13"/>
      <c r="E1091" s="13"/>
    </row>
    <row r="1092" spans="4:5" ht="15" customHeight="1" x14ac:dyDescent="0.25">
      <c r="D1092" s="13"/>
      <c r="E1092" s="13"/>
    </row>
    <row r="1093" spans="4:5" ht="15" customHeight="1" x14ac:dyDescent="0.25">
      <c r="D1093" s="13"/>
      <c r="E1093" s="13"/>
    </row>
    <row r="1094" spans="4:5" ht="15" customHeight="1" x14ac:dyDescent="0.25">
      <c r="D1094" s="13"/>
      <c r="E1094" s="13"/>
    </row>
    <row r="1095" spans="4:5" ht="15" customHeight="1" x14ac:dyDescent="0.25">
      <c r="D1095" s="13"/>
      <c r="E1095" s="13"/>
    </row>
    <row r="1096" spans="4:5" ht="15" customHeight="1" x14ac:dyDescent="0.25">
      <c r="D1096" s="13"/>
      <c r="E1096" s="13"/>
    </row>
    <row r="1097" spans="4:5" ht="15" customHeight="1" x14ac:dyDescent="0.25">
      <c r="D1097" s="13"/>
      <c r="E1097" s="13"/>
    </row>
    <row r="1098" spans="4:5" ht="15" customHeight="1" x14ac:dyDescent="0.25">
      <c r="D1098" s="13"/>
      <c r="E1098" s="13"/>
    </row>
    <row r="1099" spans="4:5" ht="15" customHeight="1" x14ac:dyDescent="0.25">
      <c r="D1099" s="13"/>
      <c r="E1099" s="13"/>
    </row>
    <row r="1100" spans="4:5" ht="15" customHeight="1" x14ac:dyDescent="0.25">
      <c r="D1100" s="13"/>
      <c r="E1100" s="13"/>
    </row>
    <row r="1101" spans="4:5" ht="15" customHeight="1" x14ac:dyDescent="0.25">
      <c r="D1101" s="13"/>
      <c r="E1101" s="13"/>
    </row>
    <row r="1102" spans="4:5" ht="15" customHeight="1" x14ac:dyDescent="0.25">
      <c r="D1102" s="13"/>
      <c r="E1102" s="13"/>
    </row>
    <row r="1103" spans="4:5" ht="15" customHeight="1" x14ac:dyDescent="0.25">
      <c r="D1103" s="13"/>
      <c r="E1103" s="13"/>
    </row>
    <row r="1104" spans="4:5" ht="15" customHeight="1" x14ac:dyDescent="0.25">
      <c r="D1104" s="13"/>
      <c r="E1104" s="13"/>
    </row>
    <row r="1105" spans="4:5" ht="15" customHeight="1" x14ac:dyDescent="0.25">
      <c r="D1105" s="13"/>
      <c r="E1105" s="13"/>
    </row>
    <row r="1106" spans="4:5" ht="15" customHeight="1" x14ac:dyDescent="0.25">
      <c r="D1106" s="13"/>
      <c r="E1106" s="13"/>
    </row>
    <row r="1107" spans="4:5" ht="15" customHeight="1" x14ac:dyDescent="0.25">
      <c r="D1107" s="13"/>
      <c r="E1107" s="13"/>
    </row>
    <row r="1108" spans="4:5" ht="15" customHeight="1" x14ac:dyDescent="0.25">
      <c r="D1108" s="13"/>
      <c r="E1108" s="13"/>
    </row>
    <row r="1109" spans="4:5" ht="15" customHeight="1" x14ac:dyDescent="0.25">
      <c r="D1109" s="13"/>
      <c r="E1109" s="13"/>
    </row>
    <row r="1110" spans="4:5" ht="15" customHeight="1" x14ac:dyDescent="0.25">
      <c r="D1110" s="13"/>
      <c r="E1110" s="13"/>
    </row>
    <row r="1111" spans="4:5" ht="15" customHeight="1" x14ac:dyDescent="0.25">
      <c r="D1111" s="13"/>
      <c r="E1111" s="13"/>
    </row>
    <row r="1112" spans="4:5" ht="15" customHeight="1" x14ac:dyDescent="0.25">
      <c r="D1112" s="13"/>
      <c r="E1112" s="13"/>
    </row>
    <row r="1113" spans="4:5" ht="15" customHeight="1" x14ac:dyDescent="0.25">
      <c r="D1113" s="13"/>
      <c r="E1113" s="13"/>
    </row>
    <row r="1114" spans="4:5" ht="15" customHeight="1" x14ac:dyDescent="0.25">
      <c r="D1114" s="13"/>
      <c r="E1114" s="13"/>
    </row>
    <row r="1115" spans="4:5" ht="15" customHeight="1" x14ac:dyDescent="0.25">
      <c r="D1115" s="13"/>
      <c r="E1115" s="13"/>
    </row>
    <row r="1116" spans="4:5" ht="15" customHeight="1" x14ac:dyDescent="0.25">
      <c r="D1116" s="13"/>
      <c r="E1116" s="13"/>
    </row>
    <row r="1117" spans="4:5" ht="15" customHeight="1" x14ac:dyDescent="0.25">
      <c r="D1117" s="13"/>
      <c r="E1117" s="13"/>
    </row>
    <row r="1118" spans="4:5" ht="15" customHeight="1" x14ac:dyDescent="0.25">
      <c r="D1118" s="13"/>
      <c r="E1118" s="13"/>
    </row>
    <row r="1119" spans="4:5" ht="15" customHeight="1" x14ac:dyDescent="0.25">
      <c r="D1119" s="13"/>
      <c r="E1119" s="13"/>
    </row>
    <row r="1120" spans="4:5" ht="15" customHeight="1" x14ac:dyDescent="0.25">
      <c r="D1120" s="13"/>
      <c r="E1120" s="13"/>
    </row>
    <row r="1121" spans="4:5" ht="15" customHeight="1" x14ac:dyDescent="0.25">
      <c r="D1121" s="13"/>
      <c r="E1121" s="13"/>
    </row>
    <row r="1122" spans="4:5" ht="15" customHeight="1" x14ac:dyDescent="0.25">
      <c r="D1122" s="13"/>
      <c r="E1122" s="13"/>
    </row>
    <row r="1123" spans="4:5" ht="15" customHeight="1" x14ac:dyDescent="0.25">
      <c r="D1123" s="13"/>
      <c r="E1123" s="13"/>
    </row>
    <row r="1124" spans="4:5" ht="15" customHeight="1" x14ac:dyDescent="0.25">
      <c r="D1124" s="13"/>
      <c r="E1124" s="13"/>
    </row>
    <row r="1125" spans="4:5" ht="15" customHeight="1" x14ac:dyDescent="0.25">
      <c r="D1125" s="13"/>
      <c r="E1125" s="13"/>
    </row>
    <row r="1126" spans="4:5" ht="15" customHeight="1" x14ac:dyDescent="0.25">
      <c r="D1126" s="13"/>
      <c r="E1126" s="13"/>
    </row>
    <row r="1127" spans="4:5" ht="15" customHeight="1" x14ac:dyDescent="0.25">
      <c r="D1127" s="13"/>
      <c r="E1127" s="13"/>
    </row>
    <row r="1128" spans="4:5" ht="15" customHeight="1" x14ac:dyDescent="0.25">
      <c r="D1128" s="13"/>
      <c r="E1128" s="13"/>
    </row>
    <row r="1129" spans="4:5" ht="15" customHeight="1" x14ac:dyDescent="0.25">
      <c r="D1129" s="13"/>
      <c r="E1129" s="13"/>
    </row>
    <row r="1130" spans="4:5" ht="15" customHeight="1" x14ac:dyDescent="0.25">
      <c r="D1130" s="13"/>
      <c r="E1130" s="13"/>
    </row>
    <row r="1131" spans="4:5" ht="15" customHeight="1" x14ac:dyDescent="0.25">
      <c r="D1131" s="13"/>
      <c r="E1131" s="13"/>
    </row>
    <row r="1132" spans="4:5" ht="15" customHeight="1" x14ac:dyDescent="0.25">
      <c r="D1132" s="13"/>
      <c r="E1132" s="13"/>
    </row>
    <row r="1133" spans="4:5" ht="15" customHeight="1" x14ac:dyDescent="0.25">
      <c r="D1133" s="13"/>
      <c r="E1133" s="13"/>
    </row>
    <row r="1134" spans="4:5" ht="15" customHeight="1" x14ac:dyDescent="0.25">
      <c r="D1134" s="13"/>
      <c r="E1134" s="13"/>
    </row>
    <row r="1135" spans="4:5" ht="15" customHeight="1" x14ac:dyDescent="0.25">
      <c r="D1135" s="13"/>
      <c r="E1135" s="13"/>
    </row>
    <row r="1136" spans="4:5" ht="15" customHeight="1" x14ac:dyDescent="0.25">
      <c r="D1136" s="13"/>
      <c r="E1136" s="13"/>
    </row>
    <row r="1137" spans="4:5" ht="15" customHeight="1" x14ac:dyDescent="0.25">
      <c r="D1137" s="13"/>
      <c r="E1137" s="13"/>
    </row>
    <row r="1138" spans="4:5" ht="15" customHeight="1" x14ac:dyDescent="0.25">
      <c r="D1138" s="13"/>
      <c r="E1138" s="13"/>
    </row>
    <row r="1139" spans="4:5" ht="15" customHeight="1" x14ac:dyDescent="0.25">
      <c r="D1139" s="13"/>
      <c r="E1139" s="13"/>
    </row>
    <row r="1140" spans="4:5" ht="15" customHeight="1" x14ac:dyDescent="0.25">
      <c r="D1140" s="13"/>
      <c r="E1140" s="13"/>
    </row>
    <row r="1141" spans="4:5" ht="15" customHeight="1" x14ac:dyDescent="0.25">
      <c r="D1141" s="13"/>
      <c r="E1141" s="13"/>
    </row>
    <row r="1142" spans="4:5" ht="15" customHeight="1" x14ac:dyDescent="0.25">
      <c r="D1142" s="13"/>
      <c r="E1142" s="13"/>
    </row>
    <row r="1143" spans="4:5" ht="15" customHeight="1" x14ac:dyDescent="0.25">
      <c r="D1143" s="13"/>
      <c r="E1143" s="13"/>
    </row>
    <row r="1144" spans="4:5" ht="15" customHeight="1" x14ac:dyDescent="0.25">
      <c r="D1144" s="13"/>
      <c r="E1144" s="13"/>
    </row>
    <row r="1145" spans="4:5" ht="15" customHeight="1" x14ac:dyDescent="0.25">
      <c r="D1145" s="13"/>
      <c r="E1145" s="13"/>
    </row>
    <row r="1146" spans="4:5" ht="15" customHeight="1" x14ac:dyDescent="0.25">
      <c r="D1146" s="13"/>
      <c r="E1146" s="13"/>
    </row>
    <row r="1147" spans="4:5" ht="15" customHeight="1" x14ac:dyDescent="0.25">
      <c r="D1147" s="13"/>
      <c r="E1147" s="13"/>
    </row>
    <row r="1148" spans="4:5" ht="15" customHeight="1" x14ac:dyDescent="0.25">
      <c r="D1148" s="13"/>
      <c r="E1148" s="13"/>
    </row>
    <row r="1149" spans="4:5" ht="15" customHeight="1" x14ac:dyDescent="0.25">
      <c r="D1149" s="13"/>
      <c r="E1149" s="13"/>
    </row>
    <row r="1150" spans="4:5" ht="15" customHeight="1" x14ac:dyDescent="0.25">
      <c r="D1150" s="13"/>
      <c r="E1150" s="13"/>
    </row>
    <row r="1151" spans="4:5" ht="15" customHeight="1" x14ac:dyDescent="0.25">
      <c r="D1151" s="13"/>
      <c r="E1151" s="13"/>
    </row>
    <row r="1152" spans="4:5" ht="15" customHeight="1" x14ac:dyDescent="0.25">
      <c r="D1152" s="13"/>
      <c r="E1152" s="13"/>
    </row>
    <row r="1153" spans="4:5" ht="15" customHeight="1" x14ac:dyDescent="0.25">
      <c r="D1153" s="13"/>
      <c r="E1153" s="13"/>
    </row>
    <row r="1154" spans="4:5" ht="15" customHeight="1" x14ac:dyDescent="0.25">
      <c r="D1154" s="13"/>
      <c r="E1154" s="13"/>
    </row>
    <row r="1155" spans="4:5" ht="15" customHeight="1" x14ac:dyDescent="0.25">
      <c r="D1155" s="13"/>
      <c r="E1155" s="13"/>
    </row>
    <row r="1156" spans="4:5" ht="15" customHeight="1" x14ac:dyDescent="0.25">
      <c r="D1156" s="13"/>
      <c r="E1156" s="13"/>
    </row>
    <row r="1157" spans="4:5" ht="15" customHeight="1" x14ac:dyDescent="0.25">
      <c r="D1157" s="13"/>
      <c r="E1157" s="13"/>
    </row>
    <row r="1158" spans="4:5" ht="15" customHeight="1" x14ac:dyDescent="0.25">
      <c r="D1158" s="13"/>
      <c r="E1158" s="13"/>
    </row>
    <row r="1159" spans="4:5" ht="15" customHeight="1" x14ac:dyDescent="0.25">
      <c r="D1159" s="13"/>
      <c r="E1159" s="13"/>
    </row>
    <row r="1160" spans="4:5" ht="15" customHeight="1" x14ac:dyDescent="0.25">
      <c r="D1160" s="13"/>
      <c r="E1160" s="13"/>
    </row>
    <row r="1161" spans="4:5" ht="15" customHeight="1" x14ac:dyDescent="0.25">
      <c r="D1161" s="13"/>
      <c r="E1161" s="13"/>
    </row>
    <row r="1162" spans="4:5" ht="15" customHeight="1" x14ac:dyDescent="0.25">
      <c r="D1162" s="13"/>
      <c r="E1162" s="13"/>
    </row>
    <row r="1163" spans="4:5" ht="15" customHeight="1" x14ac:dyDescent="0.25">
      <c r="D1163" s="13"/>
    </row>
    <row r="1164" spans="4:5" ht="15" customHeight="1" x14ac:dyDescent="0.25">
      <c r="D1164" s="13"/>
    </row>
    <row r="1165" spans="4:5" ht="15" customHeight="1" x14ac:dyDescent="0.25">
      <c r="D1165" s="13"/>
    </row>
    <row r="1166" spans="4:5" ht="15" customHeight="1" x14ac:dyDescent="0.25">
      <c r="D1166" s="13"/>
    </row>
    <row r="1167" spans="4:5" ht="15" customHeight="1" x14ac:dyDescent="0.25">
      <c r="D1167" s="13"/>
    </row>
    <row r="1168" spans="4:5" ht="15" customHeight="1" x14ac:dyDescent="0.25">
      <c r="D1168" s="13"/>
    </row>
    <row r="1169" spans="4:4" ht="15" customHeight="1" x14ac:dyDescent="0.25">
      <c r="D1169" s="13"/>
    </row>
    <row r="1170" spans="4:4" ht="15" customHeight="1" x14ac:dyDescent="0.25">
      <c r="D1170" s="13"/>
    </row>
    <row r="1171" spans="4:4" ht="15" customHeight="1" x14ac:dyDescent="0.25">
      <c r="D1171" s="13"/>
    </row>
    <row r="1172" spans="4:4" ht="15" customHeight="1" x14ac:dyDescent="0.25">
      <c r="D1172" s="13"/>
    </row>
    <row r="1173" spans="4:4" ht="15" customHeight="1" x14ac:dyDescent="0.25">
      <c r="D1173" s="13"/>
    </row>
    <row r="1174" spans="4:4" ht="15" customHeight="1" x14ac:dyDescent="0.25">
      <c r="D1174" s="13"/>
    </row>
    <row r="1175" spans="4:4" ht="15" customHeight="1" x14ac:dyDescent="0.25">
      <c r="D1175" s="13"/>
    </row>
    <row r="1176" spans="4:4" ht="15" customHeight="1" x14ac:dyDescent="0.25">
      <c r="D1176" s="13"/>
    </row>
    <row r="1177" spans="4:4" ht="15" customHeight="1" x14ac:dyDescent="0.25">
      <c r="D1177" s="13"/>
    </row>
    <row r="1178" spans="4:4" ht="15" customHeight="1" x14ac:dyDescent="0.25">
      <c r="D1178" s="13"/>
    </row>
    <row r="1179" spans="4:4" ht="15" customHeight="1" x14ac:dyDescent="0.25">
      <c r="D1179" s="13"/>
    </row>
    <row r="1180" spans="4:4" ht="15" customHeight="1" x14ac:dyDescent="0.25">
      <c r="D1180" s="13"/>
    </row>
    <row r="1181" spans="4:4" ht="15" customHeight="1" x14ac:dyDescent="0.25">
      <c r="D1181" s="13"/>
    </row>
    <row r="1182" spans="4:4" ht="15" customHeight="1" x14ac:dyDescent="0.25">
      <c r="D1182" s="13"/>
    </row>
    <row r="1183" spans="4:4" ht="15" customHeight="1" x14ac:dyDescent="0.25">
      <c r="D1183" s="13"/>
    </row>
    <row r="1184" spans="4:4" ht="15" customHeight="1" x14ac:dyDescent="0.25">
      <c r="D1184" s="13"/>
    </row>
    <row r="1185" spans="4:4" ht="15" customHeight="1" x14ac:dyDescent="0.25">
      <c r="D1185" s="13"/>
    </row>
    <row r="1186" spans="4:4" ht="15" customHeight="1" x14ac:dyDescent="0.25">
      <c r="D1186" s="13"/>
    </row>
    <row r="1187" spans="4:4" ht="15" customHeight="1" x14ac:dyDescent="0.25">
      <c r="D1187" s="13"/>
    </row>
    <row r="1188" spans="4:4" ht="15" customHeight="1" x14ac:dyDescent="0.25">
      <c r="D1188" s="13"/>
    </row>
    <row r="1189" spans="4:4" ht="15" customHeight="1" x14ac:dyDescent="0.25">
      <c r="D1189" s="13"/>
    </row>
    <row r="1190" spans="4:4" ht="15" customHeight="1" x14ac:dyDescent="0.25">
      <c r="D1190" s="13"/>
    </row>
    <row r="1191" spans="4:4" ht="15" customHeight="1" x14ac:dyDescent="0.25">
      <c r="D1191" s="13"/>
    </row>
    <row r="1192" spans="4:4" ht="15" customHeight="1" x14ac:dyDescent="0.25">
      <c r="D1192" s="13"/>
    </row>
    <row r="1193" spans="4:4" ht="15" customHeight="1" x14ac:dyDescent="0.25">
      <c r="D1193" s="13"/>
    </row>
    <row r="1194" spans="4:4" ht="15" customHeight="1" x14ac:dyDescent="0.25">
      <c r="D1194" s="13"/>
    </row>
    <row r="1195" spans="4:4" ht="15" customHeight="1" x14ac:dyDescent="0.25">
      <c r="D1195" s="13"/>
    </row>
    <row r="1196" spans="4:4" ht="15" customHeight="1" x14ac:dyDescent="0.25">
      <c r="D1196" s="13"/>
    </row>
    <row r="1197" spans="4:4" ht="15" customHeight="1" x14ac:dyDescent="0.25">
      <c r="D1197" s="13"/>
    </row>
    <row r="1198" spans="4:4" ht="15" customHeight="1" x14ac:dyDescent="0.25">
      <c r="D1198" s="13"/>
    </row>
    <row r="1199" spans="4:4" ht="15" customHeight="1" x14ac:dyDescent="0.25">
      <c r="D1199" s="13"/>
    </row>
    <row r="1200" spans="4:4" ht="15" customHeight="1" x14ac:dyDescent="0.25">
      <c r="D1200" s="13"/>
    </row>
    <row r="1201" spans="4:4" ht="15" customHeight="1" x14ac:dyDescent="0.25">
      <c r="D1201" s="13"/>
    </row>
    <row r="1202" spans="4:4" ht="15" customHeight="1" x14ac:dyDescent="0.25">
      <c r="D1202" s="13"/>
    </row>
    <row r="1203" spans="4:4" ht="15" customHeight="1" x14ac:dyDescent="0.25">
      <c r="D1203" s="13"/>
    </row>
    <row r="1204" spans="4:4" ht="15" customHeight="1" x14ac:dyDescent="0.25">
      <c r="D1204" s="13"/>
    </row>
    <row r="1205" spans="4:4" ht="15" customHeight="1" x14ac:dyDescent="0.25">
      <c r="D1205" s="13"/>
    </row>
    <row r="1206" spans="4:4" ht="15" customHeight="1" x14ac:dyDescent="0.25">
      <c r="D1206" s="13"/>
    </row>
    <row r="1207" spans="4:4" ht="15" customHeight="1" x14ac:dyDescent="0.25">
      <c r="D1207" s="13"/>
    </row>
    <row r="1208" spans="4:4" ht="15" customHeight="1" x14ac:dyDescent="0.25">
      <c r="D1208" s="13"/>
    </row>
    <row r="1209" spans="4:4" ht="15" customHeight="1" x14ac:dyDescent="0.25">
      <c r="D1209" s="13"/>
    </row>
    <row r="1210" spans="4:4" ht="15" customHeight="1" x14ac:dyDescent="0.25">
      <c r="D1210" s="13"/>
    </row>
    <row r="1211" spans="4:4" ht="15" customHeight="1" x14ac:dyDescent="0.25">
      <c r="D1211" s="13"/>
    </row>
    <row r="1212" spans="4:4" ht="15" customHeight="1" x14ac:dyDescent="0.25">
      <c r="D1212" s="13"/>
    </row>
    <row r="1213" spans="4:4" ht="15" customHeight="1" x14ac:dyDescent="0.25">
      <c r="D1213" s="13"/>
    </row>
    <row r="1214" spans="4:4" ht="15" customHeight="1" x14ac:dyDescent="0.25">
      <c r="D1214" s="13"/>
    </row>
    <row r="1215" spans="4:4" ht="15" customHeight="1" x14ac:dyDescent="0.25">
      <c r="D1215" s="13"/>
    </row>
    <row r="1216" spans="4:4" ht="15" customHeight="1" x14ac:dyDescent="0.25">
      <c r="D1216" s="13"/>
    </row>
    <row r="1217" spans="4:4" ht="15" customHeight="1" x14ac:dyDescent="0.25">
      <c r="D1217" s="13"/>
    </row>
    <row r="1218" spans="4:4" ht="15" customHeight="1" x14ac:dyDescent="0.25">
      <c r="D1218" s="13"/>
    </row>
    <row r="1219" spans="4:4" ht="15" customHeight="1" x14ac:dyDescent="0.25">
      <c r="D1219" s="13"/>
    </row>
    <row r="1220" spans="4:4" ht="15" customHeight="1" x14ac:dyDescent="0.25">
      <c r="D1220" s="13"/>
    </row>
    <row r="1221" spans="4:4" ht="15" customHeight="1" x14ac:dyDescent="0.25">
      <c r="D1221" s="13"/>
    </row>
    <row r="1222" spans="4:4" ht="15" customHeight="1" x14ac:dyDescent="0.25">
      <c r="D1222" s="13"/>
    </row>
    <row r="1223" spans="4:4" ht="15" customHeight="1" x14ac:dyDescent="0.25">
      <c r="D1223" s="13"/>
    </row>
    <row r="1224" spans="4:4" ht="15" customHeight="1" x14ac:dyDescent="0.25">
      <c r="D1224" s="13"/>
    </row>
    <row r="1225" spans="4:4" ht="15" customHeight="1" x14ac:dyDescent="0.25">
      <c r="D1225" s="13"/>
    </row>
    <row r="1226" spans="4:4" ht="15" customHeight="1" x14ac:dyDescent="0.25">
      <c r="D1226" s="13"/>
    </row>
    <row r="1227" spans="4:4" ht="15" customHeight="1" x14ac:dyDescent="0.25">
      <c r="D1227" s="13"/>
    </row>
    <row r="1228" spans="4:4" ht="15" customHeight="1" x14ac:dyDescent="0.25">
      <c r="D1228" s="13"/>
    </row>
    <row r="1229" spans="4:4" ht="15" customHeight="1" x14ac:dyDescent="0.25">
      <c r="D1229" s="13"/>
    </row>
    <row r="1230" spans="4:4" ht="15" customHeight="1" x14ac:dyDescent="0.25">
      <c r="D1230" s="13"/>
    </row>
    <row r="1231" spans="4:4" ht="15" customHeight="1" x14ac:dyDescent="0.25">
      <c r="D1231" s="13"/>
    </row>
    <row r="1232" spans="4:4" ht="15" customHeight="1" x14ac:dyDescent="0.25">
      <c r="D1232" s="13"/>
    </row>
    <row r="1233" spans="4:4" ht="15" customHeight="1" x14ac:dyDescent="0.25">
      <c r="D1233" s="13"/>
    </row>
    <row r="1234" spans="4:4" ht="15" customHeight="1" x14ac:dyDescent="0.25">
      <c r="D1234" s="13"/>
    </row>
    <row r="1235" spans="4:4" ht="15" customHeight="1" x14ac:dyDescent="0.25">
      <c r="D1235" s="13"/>
    </row>
    <row r="1236" spans="4:4" ht="15" customHeight="1" x14ac:dyDescent="0.25">
      <c r="D1236" s="13"/>
    </row>
    <row r="1237" spans="4:4" ht="15" customHeight="1" x14ac:dyDescent="0.25">
      <c r="D1237" s="13"/>
    </row>
    <row r="1238" spans="4:4" ht="15" customHeight="1" x14ac:dyDescent="0.25">
      <c r="D1238" s="13"/>
    </row>
    <row r="1239" spans="4:4" ht="15" customHeight="1" x14ac:dyDescent="0.25">
      <c r="D1239" s="13"/>
    </row>
    <row r="1240" spans="4:4" ht="15" customHeight="1" x14ac:dyDescent="0.25">
      <c r="D1240" s="13"/>
    </row>
    <row r="1241" spans="4:4" ht="15" customHeight="1" x14ac:dyDescent="0.25">
      <c r="D1241" s="13"/>
    </row>
    <row r="1242" spans="4:4" ht="15" customHeight="1" x14ac:dyDescent="0.25">
      <c r="D1242" s="13"/>
    </row>
    <row r="1243" spans="4:4" ht="15" customHeight="1" x14ac:dyDescent="0.25">
      <c r="D1243" s="13"/>
    </row>
    <row r="1244" spans="4:4" ht="15" customHeight="1" x14ac:dyDescent="0.25">
      <c r="D1244" s="13"/>
    </row>
    <row r="1245" spans="4:4" ht="15" customHeight="1" x14ac:dyDescent="0.25">
      <c r="D1245" s="13"/>
    </row>
    <row r="1246" spans="4:4" ht="15" customHeight="1" x14ac:dyDescent="0.25">
      <c r="D1246" s="13"/>
    </row>
    <row r="1247" spans="4:4" ht="15" customHeight="1" x14ac:dyDescent="0.25">
      <c r="D1247" s="13"/>
    </row>
    <row r="1248" spans="4:4" ht="15" customHeight="1" x14ac:dyDescent="0.25">
      <c r="D1248" s="13"/>
    </row>
    <row r="1249" spans="4:4" ht="15" customHeight="1" x14ac:dyDescent="0.25">
      <c r="D1249" s="13"/>
    </row>
    <row r="1250" spans="4:4" ht="15" customHeight="1" x14ac:dyDescent="0.25">
      <c r="D1250" s="13"/>
    </row>
    <row r="1251" spans="4:4" ht="15" customHeight="1" x14ac:dyDescent="0.25">
      <c r="D1251" s="13"/>
    </row>
    <row r="1252" spans="4:4" ht="15" customHeight="1" x14ac:dyDescent="0.25">
      <c r="D1252" s="13"/>
    </row>
    <row r="1253" spans="4:4" ht="15" customHeight="1" x14ac:dyDescent="0.25">
      <c r="D1253" s="13"/>
    </row>
    <row r="1254" spans="4:4" ht="15" customHeight="1" x14ac:dyDescent="0.25">
      <c r="D1254" s="13"/>
    </row>
    <row r="1255" spans="4:4" ht="15" customHeight="1" x14ac:dyDescent="0.25">
      <c r="D1255" s="13"/>
    </row>
    <row r="1256" spans="4:4" ht="15" customHeight="1" x14ac:dyDescent="0.25">
      <c r="D1256" s="13"/>
    </row>
    <row r="1257" spans="4:4" ht="15" customHeight="1" x14ac:dyDescent="0.25">
      <c r="D1257" s="13"/>
    </row>
    <row r="1258" spans="4:4" ht="15" customHeight="1" x14ac:dyDescent="0.25">
      <c r="D1258" s="13"/>
    </row>
    <row r="1259" spans="4:4" ht="15" customHeight="1" x14ac:dyDescent="0.25">
      <c r="D1259" s="13"/>
    </row>
    <row r="1260" spans="4:4" ht="15" customHeight="1" x14ac:dyDescent="0.25">
      <c r="D1260" s="13"/>
    </row>
    <row r="1261" spans="4:4" ht="15" customHeight="1" x14ac:dyDescent="0.25">
      <c r="D1261" s="13"/>
    </row>
    <row r="1262" spans="4:4" ht="15" customHeight="1" x14ac:dyDescent="0.25">
      <c r="D1262" s="13"/>
    </row>
    <row r="1263" spans="4:4" ht="15" customHeight="1" x14ac:dyDescent="0.25">
      <c r="D1263" s="13"/>
    </row>
    <row r="1264" spans="4:4" ht="15" customHeight="1" x14ac:dyDescent="0.25">
      <c r="D1264" s="13"/>
    </row>
    <row r="1265" spans="4:4" ht="15" customHeight="1" x14ac:dyDescent="0.25">
      <c r="D1265" s="13"/>
    </row>
    <row r="1266" spans="4:4" ht="15" customHeight="1" x14ac:dyDescent="0.25">
      <c r="D1266" s="13"/>
    </row>
    <row r="1267" spans="4:4" ht="15" customHeight="1" x14ac:dyDescent="0.25">
      <c r="D1267" s="13"/>
    </row>
    <row r="1268" spans="4:4" ht="15" customHeight="1" x14ac:dyDescent="0.25">
      <c r="D1268" s="13"/>
    </row>
    <row r="1269" spans="4:4" ht="15" customHeight="1" x14ac:dyDescent="0.25">
      <c r="D1269" s="13"/>
    </row>
    <row r="1270" spans="4:4" ht="15" customHeight="1" x14ac:dyDescent="0.25">
      <c r="D1270" s="13"/>
    </row>
    <row r="1271" spans="4:4" ht="15" customHeight="1" x14ac:dyDescent="0.25">
      <c r="D1271" s="13"/>
    </row>
    <row r="1272" spans="4:4" ht="15" customHeight="1" x14ac:dyDescent="0.25">
      <c r="D1272" s="13"/>
    </row>
    <row r="1273" spans="4:4" ht="15" customHeight="1" x14ac:dyDescent="0.25">
      <c r="D1273" s="13"/>
    </row>
    <row r="1274" spans="4:4" ht="15" customHeight="1" x14ac:dyDescent="0.25">
      <c r="D1274" s="13"/>
    </row>
    <row r="1275" spans="4:4" ht="15" customHeight="1" x14ac:dyDescent="0.25">
      <c r="D1275" s="13"/>
    </row>
    <row r="1276" spans="4:4" ht="15" customHeight="1" x14ac:dyDescent="0.25">
      <c r="D1276" s="13"/>
    </row>
    <row r="1277" spans="4:4" ht="15" customHeight="1" x14ac:dyDescent="0.25">
      <c r="D1277" s="13"/>
    </row>
    <row r="1278" spans="4:4" ht="15" customHeight="1" x14ac:dyDescent="0.25">
      <c r="D1278" s="13"/>
    </row>
    <row r="1279" spans="4:4" ht="15" customHeight="1" x14ac:dyDescent="0.25">
      <c r="D1279" s="13"/>
    </row>
    <row r="1280" spans="4:4" ht="15" customHeight="1" x14ac:dyDescent="0.25">
      <c r="D1280" s="13"/>
    </row>
    <row r="1281" spans="4:4" ht="15" customHeight="1" x14ac:dyDescent="0.25">
      <c r="D1281" s="13"/>
    </row>
    <row r="1282" spans="4:4" ht="15" customHeight="1" x14ac:dyDescent="0.25">
      <c r="D1282" s="13"/>
    </row>
  </sheetData>
  <sheetProtection algorithmName="SHA-512" hashValue="g6DuKWrTapkjsnb9DIvlWFW05+WLzjLid+Q19k5UxIH1wy9fTKq0xq/QwJAA9IY/skAk4Ujf1fAQMPlzGkHj4Q==" saltValue="GagztcpYqESCf2I0qJ/cLA==" spinCount="100000" sheet="1" scenarios="1" formatCells="0" formatColumns="0" insertRows="0" deleteRows="0" autoFilter="0"/>
  <autoFilter ref="A5:A469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workbookViewId="0"/>
  </sheetViews>
  <sheetFormatPr defaultColWidth="0" defaultRowHeight="15" x14ac:dyDescent="0.25"/>
  <cols>
    <col min="1" max="1" width="28.85546875" customWidth="1"/>
    <col min="2" max="6" width="14.42578125" customWidth="1"/>
    <col min="7" max="7" width="14.42578125" style="1" customWidth="1"/>
    <col min="8" max="12" width="14.42578125" customWidth="1"/>
    <col min="13" max="13" width="15.5703125" customWidth="1"/>
    <col min="14" max="14" width="12" customWidth="1"/>
    <col min="15" max="15" width="12.42578125" customWidth="1"/>
    <col min="16" max="16" width="14.425781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3"/>
      <c r="H1" s="4"/>
      <c r="I1" s="4"/>
      <c r="J1" s="4"/>
      <c r="K1" s="2"/>
    </row>
    <row r="2" spans="1:16" ht="15" customHeight="1" x14ac:dyDescent="0.25">
      <c r="B2" s="188" t="s">
        <v>57</v>
      </c>
      <c r="C2" s="188"/>
      <c r="D2" s="188"/>
      <c r="E2" s="188"/>
      <c r="F2" s="188"/>
      <c r="G2" s="188"/>
      <c r="H2" s="188"/>
      <c r="I2" s="188"/>
      <c r="K2" s="49"/>
      <c r="L2" s="49"/>
      <c r="M2" s="49"/>
      <c r="N2" s="49"/>
      <c r="O2" s="49"/>
      <c r="P2" s="49"/>
    </row>
    <row r="3" spans="1:16" x14ac:dyDescent="0.25">
      <c r="B3" s="188"/>
      <c r="C3" s="188"/>
      <c r="D3" s="188"/>
      <c r="E3" s="188"/>
      <c r="F3" s="188"/>
      <c r="G3" s="188"/>
      <c r="H3" s="188"/>
      <c r="I3" s="188"/>
      <c r="K3" s="49"/>
      <c r="L3" s="49"/>
      <c r="M3" s="49"/>
      <c r="N3" s="49"/>
      <c r="O3" s="49"/>
      <c r="P3" s="49"/>
    </row>
    <row r="5" spans="1:16" x14ac:dyDescent="0.25">
      <c r="A5" s="7" t="s">
        <v>9</v>
      </c>
      <c r="B5" s="187">
        <v>2016</v>
      </c>
      <c r="C5" s="187"/>
      <c r="D5" s="54">
        <v>2016</v>
      </c>
      <c r="E5" s="189">
        <v>2015</v>
      </c>
      <c r="F5" s="189"/>
      <c r="G5" s="44">
        <v>2015</v>
      </c>
      <c r="H5" s="189">
        <v>2014</v>
      </c>
      <c r="I5" s="189"/>
      <c r="J5" s="35">
        <v>2014</v>
      </c>
      <c r="K5" s="189">
        <v>2013</v>
      </c>
      <c r="L5" s="189"/>
      <c r="M5" s="35">
        <v>2013</v>
      </c>
    </row>
    <row r="6" spans="1:16" x14ac:dyDescent="0.25">
      <c r="A6" s="87"/>
      <c r="B6" s="180" t="s">
        <v>26</v>
      </c>
      <c r="C6" s="180" t="s">
        <v>27</v>
      </c>
      <c r="D6" s="89" t="s">
        <v>30</v>
      </c>
      <c r="E6" s="88" t="s">
        <v>26</v>
      </c>
      <c r="F6" s="88" t="s">
        <v>27</v>
      </c>
      <c r="G6" s="90" t="s">
        <v>30</v>
      </c>
      <c r="H6" s="88" t="s">
        <v>26</v>
      </c>
      <c r="I6" s="88" t="s">
        <v>27</v>
      </c>
      <c r="J6" s="89" t="s">
        <v>30</v>
      </c>
      <c r="K6" s="88" t="s">
        <v>26</v>
      </c>
      <c r="L6" s="88" t="s">
        <v>27</v>
      </c>
      <c r="M6" s="89" t="s">
        <v>30</v>
      </c>
    </row>
    <row r="7" spans="1:16" ht="27" customHeight="1" x14ac:dyDescent="0.25">
      <c r="A7" s="135" t="s">
        <v>49</v>
      </c>
      <c r="B7" s="168"/>
      <c r="C7" s="168">
        <v>2218</v>
      </c>
      <c r="D7" s="171">
        <f t="shared" ref="D7:D14" si="0">+B7-C7</f>
        <v>-2218</v>
      </c>
      <c r="E7" s="169"/>
      <c r="F7" s="170">
        <v>2017</v>
      </c>
      <c r="G7" s="171">
        <f>+E7-F7</f>
        <v>-2017</v>
      </c>
      <c r="H7" s="169"/>
      <c r="I7" s="170">
        <v>1993</v>
      </c>
      <c r="J7" s="172">
        <f>+H7-I7</f>
        <v>-1993</v>
      </c>
      <c r="K7" s="67"/>
      <c r="L7" s="67">
        <v>1966</v>
      </c>
      <c r="M7" s="67">
        <f>+K7-L7</f>
        <v>-1966</v>
      </c>
      <c r="N7" s="68"/>
    </row>
    <row r="8" spans="1:16" ht="27" customHeight="1" x14ac:dyDescent="0.25">
      <c r="A8" s="136" t="s">
        <v>50</v>
      </c>
      <c r="B8" s="173">
        <v>2500</v>
      </c>
      <c r="C8" s="173">
        <v>38</v>
      </c>
      <c r="D8" s="176">
        <f t="shared" si="0"/>
        <v>2462</v>
      </c>
      <c r="E8" s="174">
        <v>2305</v>
      </c>
      <c r="F8" s="174">
        <v>38</v>
      </c>
      <c r="G8" s="176">
        <f t="shared" ref="G8:G15" si="1">+E8-F8</f>
        <v>2267</v>
      </c>
      <c r="H8" s="174">
        <v>2276</v>
      </c>
      <c r="I8" s="174">
        <v>38</v>
      </c>
      <c r="J8" s="175">
        <f t="shared" ref="J8:J15" si="2">+H8-I8</f>
        <v>2238</v>
      </c>
      <c r="K8" s="69">
        <v>2245</v>
      </c>
      <c r="L8" s="69">
        <v>38</v>
      </c>
      <c r="M8" s="69">
        <f t="shared" ref="M8:M15" si="3">+K8-L8</f>
        <v>2207</v>
      </c>
      <c r="N8" s="68"/>
    </row>
    <row r="9" spans="1:16" ht="27" customHeight="1" x14ac:dyDescent="0.25">
      <c r="A9" s="135" t="s">
        <v>51</v>
      </c>
      <c r="B9" s="168">
        <v>209</v>
      </c>
      <c r="C9" s="168">
        <v>0</v>
      </c>
      <c r="D9" s="171">
        <f t="shared" si="0"/>
        <v>209</v>
      </c>
      <c r="E9" s="170">
        <v>206</v>
      </c>
      <c r="F9" s="170">
        <v>0</v>
      </c>
      <c r="G9" s="171">
        <f t="shared" si="1"/>
        <v>206</v>
      </c>
      <c r="H9" s="170">
        <v>204</v>
      </c>
      <c r="I9" s="170"/>
      <c r="J9" s="172">
        <f t="shared" si="2"/>
        <v>204</v>
      </c>
      <c r="K9" s="67">
        <v>203</v>
      </c>
      <c r="L9" s="67"/>
      <c r="M9" s="67">
        <f t="shared" si="3"/>
        <v>203</v>
      </c>
      <c r="N9" s="68"/>
    </row>
    <row r="10" spans="1:16" ht="27" customHeight="1" x14ac:dyDescent="0.25">
      <c r="A10" s="136" t="s">
        <v>52</v>
      </c>
      <c r="B10" s="173">
        <v>3500</v>
      </c>
      <c r="C10" s="173">
        <v>18800</v>
      </c>
      <c r="D10" s="176">
        <f t="shared" si="0"/>
        <v>-15300</v>
      </c>
      <c r="E10" s="174">
        <v>3501</v>
      </c>
      <c r="F10" s="174">
        <v>19203</v>
      </c>
      <c r="G10" s="176">
        <f t="shared" si="1"/>
        <v>-15702</v>
      </c>
      <c r="H10" s="174">
        <v>3483</v>
      </c>
      <c r="I10" s="174">
        <v>19080</v>
      </c>
      <c r="J10" s="175">
        <f t="shared" si="2"/>
        <v>-15597</v>
      </c>
      <c r="K10" s="69">
        <v>3270</v>
      </c>
      <c r="L10" s="69">
        <v>19199</v>
      </c>
      <c r="M10" s="69">
        <f t="shared" si="3"/>
        <v>-15929</v>
      </c>
      <c r="N10" s="68"/>
    </row>
    <row r="11" spans="1:16" ht="27" customHeight="1" x14ac:dyDescent="0.25">
      <c r="A11" s="135" t="s">
        <v>53</v>
      </c>
      <c r="B11" s="168">
        <v>18800</v>
      </c>
      <c r="C11" s="168">
        <v>3953</v>
      </c>
      <c r="D11" s="171">
        <f t="shared" si="0"/>
        <v>14847</v>
      </c>
      <c r="E11" s="70">
        <v>18776</v>
      </c>
      <c r="F11" s="70">
        <v>3529</v>
      </c>
      <c r="G11" s="171">
        <f t="shared" si="1"/>
        <v>15247</v>
      </c>
      <c r="H11" s="70">
        <v>18681</v>
      </c>
      <c r="I11" s="70">
        <v>3533</v>
      </c>
      <c r="J11" s="172">
        <f t="shared" si="2"/>
        <v>15148</v>
      </c>
      <c r="K11" s="67">
        <v>18783</v>
      </c>
      <c r="L11" s="67">
        <v>3297</v>
      </c>
      <c r="M11" s="67">
        <f t="shared" si="3"/>
        <v>15486</v>
      </c>
      <c r="N11" s="68"/>
    </row>
    <row r="12" spans="1:16" ht="27" customHeight="1" x14ac:dyDescent="0.25">
      <c r="A12" s="136" t="s">
        <v>54</v>
      </c>
      <c r="B12" s="173"/>
      <c r="C12" s="173"/>
      <c r="D12" s="176">
        <f t="shared" si="0"/>
        <v>0</v>
      </c>
      <c r="E12" s="174">
        <v>0</v>
      </c>
      <c r="F12" s="174">
        <v>1</v>
      </c>
      <c r="G12" s="176">
        <f t="shared" si="1"/>
        <v>-1</v>
      </c>
      <c r="H12" s="174"/>
      <c r="I12" s="174"/>
      <c r="J12" s="175">
        <f t="shared" si="2"/>
        <v>0</v>
      </c>
      <c r="K12" s="69"/>
      <c r="L12" s="69">
        <v>1</v>
      </c>
      <c r="M12" s="69">
        <f t="shared" si="3"/>
        <v>-1</v>
      </c>
      <c r="N12" s="68"/>
    </row>
    <row r="13" spans="1:16" s="79" customFormat="1" ht="27" customHeight="1" x14ac:dyDescent="0.25">
      <c r="A13" s="135" t="s">
        <v>95</v>
      </c>
      <c r="B13" s="168"/>
      <c r="C13" s="168"/>
      <c r="D13" s="171">
        <f t="shared" si="0"/>
        <v>0</v>
      </c>
      <c r="E13" s="170"/>
      <c r="F13" s="170"/>
      <c r="G13" s="171"/>
      <c r="H13" s="170"/>
      <c r="I13" s="170"/>
      <c r="J13" s="172"/>
      <c r="K13" s="67"/>
      <c r="L13" s="67"/>
      <c r="M13" s="67"/>
      <c r="N13" s="68"/>
    </row>
    <row r="14" spans="1:16" ht="27" customHeight="1" x14ac:dyDescent="0.25">
      <c r="A14" s="136" t="s">
        <v>55</v>
      </c>
      <c r="B14" s="173"/>
      <c r="C14" s="173"/>
      <c r="D14" s="176">
        <f t="shared" si="0"/>
        <v>0</v>
      </c>
      <c r="E14" s="174"/>
      <c r="F14" s="174"/>
      <c r="G14" s="176">
        <f t="shared" si="1"/>
        <v>0</v>
      </c>
      <c r="H14" s="174"/>
      <c r="I14" s="174"/>
      <c r="J14" s="175">
        <f t="shared" si="2"/>
        <v>0</v>
      </c>
      <c r="K14" s="69"/>
      <c r="L14" s="69"/>
      <c r="M14" s="69">
        <f t="shared" si="3"/>
        <v>0</v>
      </c>
      <c r="N14" s="68"/>
    </row>
    <row r="15" spans="1:16" ht="27" customHeight="1" x14ac:dyDescent="0.25">
      <c r="A15" s="135" t="s">
        <v>8</v>
      </c>
      <c r="B15" s="169">
        <f>SUM(B7:B14)</f>
        <v>25009</v>
      </c>
      <c r="C15" s="169">
        <f>SUM(C7:C14)</f>
        <v>25009</v>
      </c>
      <c r="D15" s="169">
        <f>SUM(D7:D14)</f>
        <v>0</v>
      </c>
      <c r="E15" s="170">
        <f>SUM(E7:E14)</f>
        <v>24788</v>
      </c>
      <c r="F15" s="170">
        <f>SUM(F7:F14)</f>
        <v>24788</v>
      </c>
      <c r="G15" s="171">
        <f t="shared" si="1"/>
        <v>0</v>
      </c>
      <c r="H15" s="172">
        <f>SUM(H7:H14)</f>
        <v>24644</v>
      </c>
      <c r="I15" s="172">
        <f>SUM(I7:I14)</f>
        <v>24644</v>
      </c>
      <c r="J15" s="172">
        <f t="shared" si="2"/>
        <v>0</v>
      </c>
      <c r="K15" s="67">
        <f>SUM(K7:K14)</f>
        <v>24501</v>
      </c>
      <c r="L15" s="67">
        <f>SUM(L7:L14)</f>
        <v>24501</v>
      </c>
      <c r="M15" s="67">
        <f t="shared" si="3"/>
        <v>0</v>
      </c>
      <c r="N15" s="68"/>
    </row>
    <row r="16" spans="1:16" x14ac:dyDescent="0.25">
      <c r="B16" s="129"/>
      <c r="C16" s="129"/>
      <c r="E16" s="13"/>
      <c r="F16" s="13"/>
      <c r="H16" s="13"/>
      <c r="I16" s="13"/>
      <c r="K16" s="13"/>
      <c r="L16" s="13"/>
    </row>
    <row r="17" spans="1:13" x14ac:dyDescent="0.25">
      <c r="A17" s="129" t="s">
        <v>29</v>
      </c>
      <c r="B17" s="132"/>
      <c r="C17" s="132"/>
      <c r="D17" s="129"/>
      <c r="E17" s="129"/>
      <c r="F17" s="129"/>
      <c r="G17" s="133"/>
      <c r="H17" s="129"/>
      <c r="I17" s="129"/>
      <c r="J17" s="129"/>
      <c r="K17" s="13"/>
      <c r="L17" s="13"/>
      <c r="M17" s="13"/>
    </row>
    <row r="18" spans="1:13" x14ac:dyDescent="0.25">
      <c r="B18" s="129"/>
      <c r="C18" s="129"/>
      <c r="E18" s="13"/>
      <c r="F18" s="13"/>
      <c r="H18" s="13"/>
      <c r="I18" s="13"/>
      <c r="K18" s="13"/>
      <c r="L18" s="13"/>
    </row>
    <row r="19" spans="1:13" x14ac:dyDescent="0.25">
      <c r="B19" s="129"/>
      <c r="C19" s="129"/>
      <c r="E19" s="13"/>
      <c r="F19" s="13"/>
      <c r="H19" s="13"/>
      <c r="I19" s="13"/>
      <c r="K19" s="13"/>
      <c r="L19" s="13"/>
    </row>
    <row r="20" spans="1:13" x14ac:dyDescent="0.25">
      <c r="B20" s="129"/>
      <c r="C20" s="129"/>
      <c r="E20" s="13"/>
      <c r="F20" s="13"/>
      <c r="H20" s="13"/>
      <c r="I20" s="13"/>
      <c r="K20" s="13"/>
      <c r="L20" s="13"/>
    </row>
    <row r="21" spans="1:13" x14ac:dyDescent="0.25">
      <c r="B21" s="129"/>
      <c r="C21" s="129"/>
      <c r="E21" s="13"/>
      <c r="F21" s="13"/>
      <c r="H21" s="13"/>
      <c r="I21" s="13"/>
      <c r="K21" s="13"/>
      <c r="L21" s="13"/>
    </row>
    <row r="22" spans="1:13" x14ac:dyDescent="0.25">
      <c r="B22" s="129"/>
      <c r="C22" s="129"/>
      <c r="E22" s="13"/>
      <c r="F22" s="13"/>
      <c r="H22" s="13"/>
      <c r="I22" s="13"/>
      <c r="K22" s="13"/>
      <c r="L22" s="13"/>
    </row>
    <row r="23" spans="1:13" x14ac:dyDescent="0.25">
      <c r="B23" s="129"/>
      <c r="C23" s="129"/>
      <c r="E23" s="13"/>
      <c r="F23" s="13"/>
      <c r="H23" s="13"/>
      <c r="I23" s="13"/>
      <c r="K23" s="13"/>
      <c r="L23" s="13"/>
    </row>
    <row r="24" spans="1:13" x14ac:dyDescent="0.25">
      <c r="B24" s="129"/>
      <c r="C24" s="129"/>
      <c r="E24" s="13"/>
      <c r="F24" s="13"/>
      <c r="H24" s="13"/>
      <c r="I24" s="13"/>
      <c r="K24" s="13"/>
      <c r="L24" s="13"/>
    </row>
    <row r="25" spans="1:13" x14ac:dyDescent="0.25">
      <c r="B25" s="129"/>
      <c r="C25" s="129"/>
      <c r="E25" s="13"/>
      <c r="F25" s="13"/>
      <c r="H25" s="13"/>
      <c r="I25" s="13"/>
      <c r="K25" s="13"/>
      <c r="L25" s="13"/>
    </row>
    <row r="26" spans="1:13" x14ac:dyDescent="0.25">
      <c r="B26" s="129"/>
      <c r="C26" s="129"/>
      <c r="E26" s="13"/>
      <c r="F26" s="13"/>
      <c r="H26" s="13"/>
      <c r="I26" s="13"/>
      <c r="K26" s="13"/>
      <c r="L26" s="13"/>
    </row>
    <row r="27" spans="1:13" x14ac:dyDescent="0.25">
      <c r="B27" s="129"/>
      <c r="C27" s="129"/>
      <c r="E27" s="13"/>
      <c r="F27" s="13"/>
      <c r="H27" s="13"/>
      <c r="I27" s="13"/>
      <c r="K27" s="13"/>
      <c r="L27" s="13"/>
    </row>
    <row r="28" spans="1:13" x14ac:dyDescent="0.25">
      <c r="B28" s="129"/>
      <c r="C28" s="129"/>
      <c r="E28" s="13"/>
      <c r="F28" s="13"/>
      <c r="H28" s="13"/>
      <c r="I28" s="13"/>
      <c r="K28" s="13"/>
      <c r="L28" s="13"/>
    </row>
    <row r="29" spans="1:13" x14ac:dyDescent="0.25">
      <c r="B29" s="129"/>
      <c r="C29" s="129"/>
      <c r="E29" s="13"/>
      <c r="F29" s="13"/>
      <c r="H29" s="13"/>
      <c r="I29" s="13"/>
      <c r="K29" s="13"/>
      <c r="L29" s="13"/>
    </row>
    <row r="30" spans="1:13" x14ac:dyDescent="0.25">
      <c r="B30" s="129"/>
      <c r="C30" s="129"/>
      <c r="E30" s="13"/>
      <c r="F30" s="13"/>
      <c r="H30" s="13"/>
      <c r="I30" s="13"/>
      <c r="K30" s="13"/>
      <c r="L30" s="13"/>
    </row>
    <row r="31" spans="1:13" x14ac:dyDescent="0.25">
      <c r="B31" s="129"/>
      <c r="C31" s="129"/>
      <c r="E31" s="13"/>
      <c r="F31" s="13"/>
      <c r="H31" s="13"/>
      <c r="I31" s="13"/>
      <c r="K31" s="13"/>
      <c r="L31" s="13"/>
    </row>
    <row r="32" spans="1:13" x14ac:dyDescent="0.25">
      <c r="B32" s="129"/>
      <c r="C32" s="129"/>
      <c r="E32" s="13"/>
      <c r="F32" s="13"/>
      <c r="H32" s="13"/>
      <c r="I32" s="13"/>
      <c r="K32" s="13"/>
      <c r="L32" s="13"/>
    </row>
    <row r="33" spans="2:12" x14ac:dyDescent="0.25">
      <c r="B33" s="129"/>
      <c r="C33" s="129"/>
      <c r="E33" s="13"/>
      <c r="F33" s="13"/>
      <c r="H33" s="13"/>
      <c r="I33" s="13"/>
      <c r="K33" s="13"/>
      <c r="L33" s="13"/>
    </row>
    <row r="34" spans="2:12" x14ac:dyDescent="0.25">
      <c r="B34" s="129"/>
      <c r="C34" s="129"/>
      <c r="E34" s="13"/>
      <c r="F34" s="13"/>
      <c r="H34" s="13"/>
      <c r="I34" s="13"/>
      <c r="K34" s="13"/>
      <c r="L34" s="13"/>
    </row>
    <row r="35" spans="2:12" x14ac:dyDescent="0.25">
      <c r="B35" s="129"/>
      <c r="C35" s="129"/>
      <c r="E35" s="13"/>
      <c r="F35" s="13"/>
      <c r="H35" s="13"/>
      <c r="I35" s="13"/>
      <c r="K35" s="13"/>
      <c r="L35" s="13"/>
    </row>
    <row r="36" spans="2:12" x14ac:dyDescent="0.25">
      <c r="B36" s="129"/>
      <c r="C36" s="129"/>
      <c r="E36" s="13"/>
      <c r="F36" s="13"/>
      <c r="H36" s="13"/>
      <c r="I36" s="13"/>
      <c r="K36" s="13"/>
      <c r="L36" s="13"/>
    </row>
    <row r="37" spans="2:12" x14ac:dyDescent="0.25">
      <c r="B37" s="129"/>
      <c r="C37" s="129"/>
      <c r="E37" s="13"/>
      <c r="F37" s="13"/>
      <c r="H37" s="13"/>
      <c r="I37" s="13"/>
      <c r="K37" s="13"/>
      <c r="L37" s="13"/>
    </row>
    <row r="38" spans="2:12" x14ac:dyDescent="0.25">
      <c r="B38" s="129"/>
      <c r="C38" s="129"/>
      <c r="E38" s="13"/>
      <c r="F38" s="13"/>
      <c r="H38" s="13"/>
      <c r="I38" s="13"/>
      <c r="K38" s="13"/>
      <c r="L38" s="13"/>
    </row>
    <row r="39" spans="2:12" x14ac:dyDescent="0.25">
      <c r="B39" s="129"/>
      <c r="C39" s="129"/>
      <c r="E39" s="13"/>
      <c r="F39" s="13"/>
      <c r="H39" s="13"/>
      <c r="I39" s="13"/>
      <c r="K39" s="13"/>
      <c r="L39" s="13"/>
    </row>
    <row r="40" spans="2:12" x14ac:dyDescent="0.25">
      <c r="B40" s="129"/>
      <c r="C40" s="129"/>
      <c r="E40" s="13"/>
      <c r="F40" s="13"/>
      <c r="H40" s="13"/>
      <c r="I40" s="13"/>
      <c r="K40" s="13"/>
      <c r="L40" s="13"/>
    </row>
    <row r="41" spans="2:12" x14ac:dyDescent="0.25">
      <c r="B41" s="129"/>
      <c r="C41" s="129"/>
      <c r="E41" s="13"/>
      <c r="F41" s="13"/>
      <c r="H41" s="13"/>
      <c r="I41" s="13"/>
      <c r="K41" s="13"/>
      <c r="L41" s="13"/>
    </row>
    <row r="42" spans="2:12" x14ac:dyDescent="0.25">
      <c r="B42" s="129"/>
      <c r="C42" s="129"/>
      <c r="E42" s="13"/>
      <c r="F42" s="13"/>
      <c r="H42" s="13"/>
      <c r="I42" s="13"/>
      <c r="K42" s="13"/>
      <c r="L42" s="13"/>
    </row>
    <row r="43" spans="2:12" x14ac:dyDescent="0.25">
      <c r="B43" s="129"/>
      <c r="C43" s="129"/>
      <c r="E43" s="13"/>
      <c r="F43" s="13"/>
      <c r="H43" s="13"/>
      <c r="I43" s="13"/>
      <c r="K43" s="13"/>
      <c r="L43" s="13"/>
    </row>
    <row r="44" spans="2:12" x14ac:dyDescent="0.25">
      <c r="B44" s="129"/>
      <c r="C44" s="129"/>
      <c r="E44" s="13"/>
      <c r="F44" s="13"/>
      <c r="H44" s="13"/>
      <c r="I44" s="13"/>
      <c r="K44" s="13"/>
      <c r="L44" s="13"/>
    </row>
    <row r="45" spans="2:12" x14ac:dyDescent="0.25">
      <c r="B45" s="129"/>
      <c r="C45" s="129"/>
      <c r="E45" s="13"/>
      <c r="F45" s="13"/>
      <c r="H45" s="13"/>
      <c r="I45" s="13"/>
      <c r="K45" s="13"/>
      <c r="L45" s="13"/>
    </row>
    <row r="46" spans="2:12" x14ac:dyDescent="0.25">
      <c r="B46" s="129"/>
      <c r="C46" s="129"/>
      <c r="E46" s="13"/>
      <c r="F46" s="13"/>
      <c r="H46" s="13"/>
      <c r="I46" s="13"/>
      <c r="K46" s="13"/>
      <c r="L46" s="13"/>
    </row>
    <row r="47" spans="2:12" x14ac:dyDescent="0.25">
      <c r="B47" s="129"/>
      <c r="C47" s="129"/>
      <c r="E47" s="13"/>
      <c r="F47" s="13"/>
      <c r="H47" s="13"/>
      <c r="I47" s="13"/>
      <c r="K47" s="13"/>
      <c r="L47" s="13"/>
    </row>
    <row r="48" spans="2:12" x14ac:dyDescent="0.25">
      <c r="B48" s="129"/>
      <c r="C48" s="129"/>
      <c r="E48" s="13"/>
      <c r="F48" s="13"/>
      <c r="H48" s="13"/>
      <c r="I48" s="13"/>
      <c r="K48" s="13"/>
      <c r="L48" s="13"/>
    </row>
    <row r="49" spans="2:12" x14ac:dyDescent="0.25">
      <c r="B49" s="129"/>
      <c r="C49" s="129"/>
      <c r="E49" s="13"/>
      <c r="F49" s="13"/>
      <c r="H49" s="13"/>
      <c r="I49" s="13"/>
      <c r="K49" s="13"/>
      <c r="L49" s="13"/>
    </row>
    <row r="50" spans="2:12" x14ac:dyDescent="0.25">
      <c r="B50" s="129"/>
      <c r="C50" s="129"/>
      <c r="E50" s="13"/>
      <c r="F50" s="13"/>
      <c r="H50" s="13"/>
      <c r="I50" s="13"/>
      <c r="K50" s="13"/>
      <c r="L50" s="13"/>
    </row>
    <row r="51" spans="2:12" x14ac:dyDescent="0.25">
      <c r="B51" s="129"/>
      <c r="C51" s="129"/>
      <c r="E51" s="13"/>
      <c r="F51" s="13"/>
      <c r="H51" s="13"/>
      <c r="I51" s="13"/>
      <c r="K51" s="13"/>
      <c r="L51" s="13"/>
    </row>
    <row r="52" spans="2:12" x14ac:dyDescent="0.25">
      <c r="B52" s="129"/>
      <c r="C52" s="129"/>
      <c r="E52" s="13"/>
      <c r="F52" s="13"/>
      <c r="H52" s="13"/>
      <c r="I52" s="13"/>
      <c r="K52" s="13"/>
      <c r="L52" s="13"/>
    </row>
    <row r="53" spans="2:12" x14ac:dyDescent="0.25">
      <c r="B53" s="129"/>
      <c r="C53" s="129"/>
      <c r="E53" s="13"/>
      <c r="F53" s="13"/>
      <c r="H53" s="13"/>
      <c r="I53" s="13"/>
      <c r="K53" s="13"/>
      <c r="L53" s="13"/>
    </row>
    <row r="54" spans="2:12" x14ac:dyDescent="0.25">
      <c r="B54" s="129"/>
      <c r="C54" s="129"/>
      <c r="E54" s="13"/>
      <c r="F54" s="13"/>
      <c r="H54" s="13"/>
      <c r="I54" s="13"/>
      <c r="K54" s="13"/>
      <c r="L54" s="13"/>
    </row>
    <row r="55" spans="2:12" x14ac:dyDescent="0.25">
      <c r="B55" s="129"/>
      <c r="C55" s="129"/>
      <c r="E55" s="13"/>
      <c r="F55" s="13"/>
      <c r="H55" s="13"/>
      <c r="I55" s="13"/>
      <c r="K55" s="13"/>
      <c r="L55" s="13"/>
    </row>
    <row r="56" spans="2:12" x14ac:dyDescent="0.25">
      <c r="B56" s="129"/>
      <c r="C56" s="129"/>
      <c r="E56" s="13"/>
      <c r="F56" s="13"/>
      <c r="H56" s="13"/>
      <c r="I56" s="13"/>
      <c r="K56" s="13"/>
      <c r="L56" s="13"/>
    </row>
    <row r="57" spans="2:12" x14ac:dyDescent="0.25">
      <c r="B57" s="129"/>
      <c r="C57" s="129"/>
      <c r="E57" s="13"/>
      <c r="F57" s="13"/>
      <c r="H57" s="13"/>
      <c r="I57" s="13"/>
      <c r="K57" s="13"/>
      <c r="L57" s="13"/>
    </row>
    <row r="58" spans="2:12" x14ac:dyDescent="0.25">
      <c r="B58" s="129"/>
      <c r="C58" s="129"/>
      <c r="E58" s="13"/>
      <c r="F58" s="13"/>
      <c r="H58" s="13"/>
      <c r="I58" s="13"/>
      <c r="K58" s="13"/>
      <c r="L58" s="13"/>
    </row>
    <row r="59" spans="2:12" x14ac:dyDescent="0.25">
      <c r="B59" s="129"/>
      <c r="C59" s="129"/>
      <c r="E59" s="13"/>
      <c r="F59" s="13"/>
      <c r="H59" s="13"/>
      <c r="I59" s="13"/>
      <c r="K59" s="13"/>
      <c r="L59" s="13"/>
    </row>
    <row r="60" spans="2:12" x14ac:dyDescent="0.25">
      <c r="B60" s="129"/>
      <c r="C60" s="129"/>
      <c r="E60" s="13"/>
      <c r="F60" s="13"/>
      <c r="H60" s="13"/>
      <c r="I60" s="13"/>
      <c r="K60" s="13"/>
      <c r="L60" s="13"/>
    </row>
    <row r="61" spans="2:12" x14ac:dyDescent="0.25">
      <c r="B61" s="129"/>
      <c r="C61" s="129"/>
      <c r="E61" s="13"/>
      <c r="F61" s="13"/>
      <c r="H61" s="13"/>
      <c r="I61" s="13"/>
      <c r="K61" s="13"/>
      <c r="L61" s="13"/>
    </row>
    <row r="62" spans="2:12" x14ac:dyDescent="0.25">
      <c r="B62" s="129"/>
      <c r="C62" s="129"/>
      <c r="E62" s="13"/>
      <c r="F62" s="13"/>
      <c r="H62" s="13"/>
      <c r="I62" s="13"/>
      <c r="K62" s="13"/>
      <c r="L62" s="13"/>
    </row>
    <row r="63" spans="2:12" x14ac:dyDescent="0.25">
      <c r="B63" s="129"/>
      <c r="C63" s="129"/>
      <c r="E63" s="13"/>
      <c r="F63" s="13"/>
      <c r="H63" s="13"/>
      <c r="I63" s="13"/>
      <c r="K63" s="13"/>
      <c r="L63" s="13"/>
    </row>
    <row r="64" spans="2:12" x14ac:dyDescent="0.25">
      <c r="B64" s="129"/>
      <c r="C64" s="129"/>
      <c r="E64" s="13"/>
      <c r="F64" s="13"/>
      <c r="H64" s="13"/>
      <c r="I64" s="13"/>
      <c r="K64" s="13"/>
      <c r="L64" s="13"/>
    </row>
    <row r="65" spans="2:12" x14ac:dyDescent="0.25">
      <c r="B65" s="129"/>
      <c r="C65" s="129"/>
      <c r="E65" s="13"/>
      <c r="F65" s="13"/>
      <c r="H65" s="13"/>
      <c r="I65" s="13"/>
      <c r="K65" s="13"/>
      <c r="L65" s="13"/>
    </row>
    <row r="66" spans="2:12" x14ac:dyDescent="0.25">
      <c r="B66" s="129"/>
      <c r="C66" s="129"/>
      <c r="E66" s="13"/>
      <c r="F66" s="13"/>
      <c r="H66" s="13"/>
      <c r="I66" s="13"/>
      <c r="K66" s="13"/>
      <c r="L66" s="13"/>
    </row>
    <row r="67" spans="2:12" x14ac:dyDescent="0.25">
      <c r="B67" s="129"/>
      <c r="C67" s="129"/>
      <c r="E67" s="13"/>
      <c r="F67" s="13"/>
      <c r="H67" s="13"/>
      <c r="I67" s="13"/>
      <c r="K67" s="13"/>
      <c r="L67" s="13"/>
    </row>
    <row r="68" spans="2:12" x14ac:dyDescent="0.25">
      <c r="B68" s="129"/>
      <c r="C68" s="129"/>
      <c r="E68" s="13"/>
      <c r="F68" s="13"/>
      <c r="H68" s="13"/>
      <c r="I68" s="13"/>
      <c r="K68" s="13"/>
      <c r="L68" s="13"/>
    </row>
    <row r="69" spans="2:12" x14ac:dyDescent="0.25">
      <c r="B69" s="129"/>
      <c r="C69" s="129"/>
      <c r="E69" s="13"/>
      <c r="F69" s="13"/>
      <c r="H69" s="13"/>
      <c r="I69" s="13"/>
      <c r="K69" s="13"/>
      <c r="L69" s="13"/>
    </row>
    <row r="70" spans="2:12" x14ac:dyDescent="0.25">
      <c r="B70" s="129"/>
      <c r="C70" s="129"/>
      <c r="E70" s="13"/>
      <c r="F70" s="13"/>
      <c r="H70" s="13"/>
      <c r="I70" s="13"/>
      <c r="K70" s="13"/>
      <c r="L70" s="13"/>
    </row>
    <row r="71" spans="2:12" x14ac:dyDescent="0.25">
      <c r="B71" s="129"/>
      <c r="C71" s="129"/>
      <c r="E71" s="13"/>
      <c r="F71" s="13"/>
      <c r="H71" s="13"/>
      <c r="I71" s="13"/>
      <c r="K71" s="13"/>
      <c r="L71" s="13"/>
    </row>
    <row r="72" spans="2:12" x14ac:dyDescent="0.25">
      <c r="B72" s="129"/>
      <c r="C72" s="129"/>
      <c r="E72" s="13"/>
      <c r="F72" s="13"/>
      <c r="H72" s="13"/>
      <c r="I72" s="13"/>
      <c r="K72" s="13"/>
      <c r="L72" s="13"/>
    </row>
    <row r="73" spans="2:12" x14ac:dyDescent="0.25">
      <c r="B73" s="129"/>
      <c r="C73" s="129"/>
      <c r="E73" s="13"/>
      <c r="F73" s="13"/>
      <c r="H73" s="13"/>
      <c r="I73" s="13"/>
      <c r="K73" s="13"/>
      <c r="L73" s="13"/>
    </row>
    <row r="74" spans="2:12" x14ac:dyDescent="0.25">
      <c r="B74" s="129"/>
      <c r="C74" s="129"/>
      <c r="E74" s="13"/>
      <c r="F74" s="13"/>
      <c r="H74" s="13"/>
      <c r="I74" s="13"/>
      <c r="K74" s="13"/>
      <c r="L74" s="13"/>
    </row>
    <row r="75" spans="2:12" x14ac:dyDescent="0.25">
      <c r="B75" s="129"/>
      <c r="C75" s="129"/>
      <c r="E75" s="13"/>
      <c r="F75" s="13"/>
      <c r="H75" s="13"/>
      <c r="I75" s="13"/>
      <c r="K75" s="13"/>
      <c r="L75" s="13"/>
    </row>
    <row r="76" spans="2:12" x14ac:dyDescent="0.25">
      <c r="B76" s="129"/>
      <c r="C76" s="129"/>
      <c r="E76" s="13"/>
      <c r="F76" s="13"/>
      <c r="H76" s="13"/>
      <c r="I76" s="13"/>
      <c r="K76" s="13"/>
      <c r="L76" s="13"/>
    </row>
    <row r="77" spans="2:12" x14ac:dyDescent="0.25">
      <c r="B77" s="129"/>
      <c r="C77" s="129"/>
      <c r="E77" s="13"/>
      <c r="F77" s="13"/>
      <c r="H77" s="13"/>
      <c r="I77" s="13"/>
      <c r="K77" s="13"/>
      <c r="L77" s="13"/>
    </row>
    <row r="78" spans="2:12" x14ac:dyDescent="0.25">
      <c r="B78" s="129"/>
      <c r="C78" s="129"/>
      <c r="E78" s="13"/>
      <c r="F78" s="13"/>
      <c r="H78" s="13"/>
      <c r="I78" s="13"/>
      <c r="K78" s="13"/>
      <c r="L78" s="13"/>
    </row>
    <row r="79" spans="2:12" x14ac:dyDescent="0.25">
      <c r="B79" s="129"/>
      <c r="C79" s="129"/>
      <c r="E79" s="13"/>
      <c r="F79" s="13"/>
      <c r="H79" s="13"/>
      <c r="I79" s="13"/>
      <c r="K79" s="13"/>
      <c r="L79" s="13"/>
    </row>
    <row r="80" spans="2:12" x14ac:dyDescent="0.25">
      <c r="B80" s="129"/>
      <c r="C80" s="129"/>
      <c r="E80" s="13"/>
      <c r="F80" s="13"/>
      <c r="H80" s="13"/>
      <c r="I80" s="13"/>
      <c r="K80" s="13"/>
      <c r="L80" s="13"/>
    </row>
    <row r="81" spans="2:12" x14ac:dyDescent="0.25">
      <c r="B81" s="129"/>
      <c r="C81" s="129"/>
      <c r="E81" s="13"/>
      <c r="F81" s="13"/>
      <c r="H81" s="13"/>
      <c r="I81" s="13"/>
      <c r="K81" s="13"/>
      <c r="L81" s="13"/>
    </row>
    <row r="82" spans="2:12" x14ac:dyDescent="0.25">
      <c r="B82" s="129"/>
      <c r="C82" s="129"/>
      <c r="E82" s="13"/>
      <c r="F82" s="13"/>
      <c r="H82" s="13"/>
      <c r="I82" s="13"/>
      <c r="K82" s="13"/>
      <c r="L82" s="13"/>
    </row>
    <row r="83" spans="2:12" x14ac:dyDescent="0.25">
      <c r="B83" s="129"/>
      <c r="C83" s="129"/>
      <c r="E83" s="13"/>
      <c r="F83" s="13"/>
      <c r="H83" s="13"/>
      <c r="I83" s="13"/>
      <c r="K83" s="13"/>
      <c r="L83" s="13"/>
    </row>
    <row r="84" spans="2:12" x14ac:dyDescent="0.25">
      <c r="B84" s="129"/>
      <c r="C84" s="129"/>
      <c r="E84" s="13"/>
      <c r="F84" s="13"/>
      <c r="H84" s="13"/>
      <c r="I84" s="13"/>
      <c r="K84" s="13"/>
      <c r="L84" s="13"/>
    </row>
    <row r="85" spans="2:12" x14ac:dyDescent="0.25">
      <c r="B85" s="129"/>
      <c r="C85" s="129"/>
      <c r="E85" s="13"/>
      <c r="F85" s="13"/>
      <c r="H85" s="13"/>
      <c r="I85" s="13"/>
      <c r="K85" s="13"/>
      <c r="L85" s="13"/>
    </row>
    <row r="86" spans="2:12" x14ac:dyDescent="0.25">
      <c r="B86" s="129"/>
      <c r="C86" s="129"/>
      <c r="E86" s="13"/>
      <c r="F86" s="13"/>
      <c r="H86" s="13"/>
      <c r="I86" s="13"/>
      <c r="K86" s="13"/>
      <c r="L86" s="13"/>
    </row>
    <row r="87" spans="2:12" x14ac:dyDescent="0.25">
      <c r="B87" s="129"/>
      <c r="C87" s="129"/>
      <c r="E87" s="13"/>
      <c r="F87" s="13"/>
      <c r="H87" s="13"/>
      <c r="I87" s="13"/>
      <c r="K87" s="13"/>
      <c r="L87" s="13"/>
    </row>
    <row r="88" spans="2:12" x14ac:dyDescent="0.25">
      <c r="B88" s="129"/>
      <c r="C88" s="129"/>
      <c r="E88" s="13"/>
      <c r="F88" s="13"/>
      <c r="H88" s="13"/>
      <c r="I88" s="13"/>
      <c r="K88" s="13"/>
      <c r="L88" s="13"/>
    </row>
    <row r="89" spans="2:12" x14ac:dyDescent="0.25">
      <c r="B89" s="129"/>
      <c r="C89" s="129"/>
      <c r="E89" s="13"/>
      <c r="F89" s="13"/>
      <c r="H89" s="13"/>
      <c r="I89" s="13"/>
      <c r="K89" s="13"/>
      <c r="L89" s="13"/>
    </row>
    <row r="90" spans="2:12" x14ac:dyDescent="0.25">
      <c r="B90" s="129"/>
      <c r="C90" s="129"/>
      <c r="E90" s="13"/>
      <c r="F90" s="13"/>
      <c r="H90" s="13"/>
      <c r="I90" s="13"/>
      <c r="K90" s="13"/>
      <c r="L90" s="13"/>
    </row>
    <row r="91" spans="2:12" x14ac:dyDescent="0.25">
      <c r="B91" s="129"/>
      <c r="C91" s="129"/>
      <c r="E91" s="13"/>
      <c r="F91" s="13"/>
      <c r="H91" s="13"/>
      <c r="I91" s="13"/>
      <c r="K91" s="13"/>
      <c r="L91" s="13"/>
    </row>
    <row r="92" spans="2:12" x14ac:dyDescent="0.25">
      <c r="B92" s="129"/>
      <c r="C92" s="129"/>
      <c r="E92" s="13"/>
      <c r="F92" s="13"/>
      <c r="H92" s="13"/>
      <c r="I92" s="13"/>
      <c r="K92" s="13"/>
      <c r="L92" s="13"/>
    </row>
    <row r="93" spans="2:12" x14ac:dyDescent="0.25">
      <c r="B93" s="129"/>
      <c r="C93" s="129"/>
      <c r="E93" s="13"/>
      <c r="F93" s="13"/>
      <c r="H93" s="13"/>
      <c r="I93" s="13"/>
      <c r="K93" s="13"/>
      <c r="L93" s="13"/>
    </row>
    <row r="94" spans="2:12" x14ac:dyDescent="0.25">
      <c r="B94" s="129"/>
      <c r="C94" s="129"/>
      <c r="E94" s="13"/>
      <c r="F94" s="13"/>
      <c r="H94" s="13"/>
      <c r="I94" s="13"/>
      <c r="K94" s="13"/>
      <c r="L94" s="13"/>
    </row>
    <row r="95" spans="2:12" x14ac:dyDescent="0.25">
      <c r="B95" s="129"/>
      <c r="C95" s="129"/>
      <c r="E95" s="13"/>
      <c r="F95" s="13"/>
      <c r="H95" s="13"/>
      <c r="I95" s="13"/>
      <c r="K95" s="13"/>
      <c r="L95" s="13"/>
    </row>
    <row r="96" spans="2:12" x14ac:dyDescent="0.25">
      <c r="B96" s="129"/>
      <c r="C96" s="129"/>
      <c r="E96" s="13"/>
      <c r="F96" s="13"/>
      <c r="H96" s="13"/>
      <c r="I96" s="13"/>
      <c r="K96" s="13"/>
      <c r="L96" s="13"/>
    </row>
    <row r="97" spans="2:12" x14ac:dyDescent="0.25">
      <c r="B97" s="129"/>
      <c r="C97" s="129"/>
      <c r="E97" s="13"/>
      <c r="F97" s="13"/>
      <c r="H97" s="13"/>
      <c r="I97" s="13"/>
      <c r="K97" s="13"/>
      <c r="L97" s="13"/>
    </row>
    <row r="98" spans="2:12" x14ac:dyDescent="0.25">
      <c r="B98" s="129"/>
      <c r="C98" s="129"/>
      <c r="E98" s="13"/>
      <c r="F98" s="13"/>
      <c r="H98" s="13"/>
      <c r="I98" s="13"/>
      <c r="K98" s="13"/>
      <c r="L98" s="13"/>
    </row>
    <row r="99" spans="2:12" x14ac:dyDescent="0.25">
      <c r="B99" s="129"/>
      <c r="C99" s="129"/>
      <c r="E99" s="13"/>
      <c r="F99" s="13"/>
      <c r="H99" s="13"/>
      <c r="I99" s="13"/>
      <c r="K99" s="13"/>
      <c r="L99" s="13"/>
    </row>
    <row r="100" spans="2:12" x14ac:dyDescent="0.25">
      <c r="B100" s="129"/>
      <c r="C100" s="129"/>
      <c r="E100" s="13"/>
      <c r="F100" s="13"/>
      <c r="H100" s="13"/>
      <c r="I100" s="13"/>
      <c r="K100" s="13"/>
      <c r="L100" s="13"/>
    </row>
    <row r="101" spans="2:12" x14ac:dyDescent="0.25">
      <c r="B101" s="129"/>
      <c r="C101" s="129"/>
      <c r="E101" s="13"/>
      <c r="F101" s="13"/>
      <c r="H101" s="13"/>
      <c r="I101" s="13"/>
      <c r="K101" s="13"/>
      <c r="L101" s="13"/>
    </row>
    <row r="102" spans="2:12" x14ac:dyDescent="0.25">
      <c r="B102" s="129"/>
      <c r="C102" s="129"/>
      <c r="E102" s="13"/>
      <c r="F102" s="13"/>
      <c r="H102" s="13"/>
      <c r="I102" s="13"/>
      <c r="K102" s="13"/>
      <c r="L102" s="13"/>
    </row>
    <row r="103" spans="2:12" x14ac:dyDescent="0.25">
      <c r="B103" s="129"/>
      <c r="C103" s="129"/>
      <c r="E103" s="13"/>
      <c r="F103" s="13"/>
      <c r="H103" s="13"/>
      <c r="I103" s="13"/>
      <c r="K103" s="13"/>
      <c r="L103" s="13"/>
    </row>
    <row r="104" spans="2:12" x14ac:dyDescent="0.25">
      <c r="B104" s="129"/>
      <c r="C104" s="129"/>
      <c r="E104" s="13"/>
      <c r="F104" s="13"/>
      <c r="H104" s="13"/>
      <c r="I104" s="13"/>
      <c r="K104" s="13"/>
      <c r="L104" s="13"/>
    </row>
    <row r="105" spans="2:12" x14ac:dyDescent="0.25">
      <c r="B105" s="129"/>
      <c r="C105" s="129"/>
      <c r="E105" s="13"/>
      <c r="F105" s="13"/>
      <c r="H105" s="13"/>
      <c r="I105" s="13"/>
      <c r="K105" s="13"/>
      <c r="L105" s="13"/>
    </row>
    <row r="106" spans="2:12" x14ac:dyDescent="0.25">
      <c r="B106" s="129"/>
      <c r="C106" s="129"/>
      <c r="E106" s="13"/>
      <c r="F106" s="13"/>
      <c r="H106" s="13"/>
      <c r="I106" s="13"/>
      <c r="K106" s="13"/>
      <c r="L106" s="13"/>
    </row>
    <row r="107" spans="2:12" x14ac:dyDescent="0.25">
      <c r="B107" s="129"/>
      <c r="C107" s="129"/>
      <c r="E107" s="13"/>
      <c r="F107" s="13"/>
      <c r="H107" s="13"/>
      <c r="I107" s="13"/>
      <c r="K107" s="13"/>
      <c r="L107" s="13"/>
    </row>
    <row r="108" spans="2:12" x14ac:dyDescent="0.25">
      <c r="B108" s="129"/>
      <c r="C108" s="129"/>
      <c r="E108" s="13"/>
      <c r="F108" s="13"/>
      <c r="H108" s="13"/>
      <c r="I108" s="13"/>
      <c r="K108" s="13"/>
      <c r="L108" s="13"/>
    </row>
    <row r="109" spans="2:12" x14ac:dyDescent="0.25">
      <c r="B109" s="129"/>
      <c r="C109" s="129"/>
      <c r="E109" s="13"/>
      <c r="F109" s="13"/>
      <c r="H109" s="13"/>
      <c r="I109" s="13"/>
      <c r="K109" s="13"/>
      <c r="L109" s="13"/>
    </row>
    <row r="110" spans="2:12" x14ac:dyDescent="0.25">
      <c r="B110" s="129"/>
      <c r="C110" s="129"/>
      <c r="E110" s="13"/>
      <c r="F110" s="13"/>
      <c r="H110" s="13"/>
      <c r="I110" s="13"/>
      <c r="K110" s="13"/>
      <c r="L110" s="13"/>
    </row>
    <row r="111" spans="2:12" x14ac:dyDescent="0.25">
      <c r="B111" s="129"/>
      <c r="C111" s="129"/>
      <c r="E111" s="13"/>
      <c r="F111" s="13"/>
      <c r="H111" s="13"/>
      <c r="I111" s="13"/>
      <c r="K111" s="13"/>
      <c r="L111" s="13"/>
    </row>
    <row r="112" spans="2:12" x14ac:dyDescent="0.25">
      <c r="B112" s="129"/>
      <c r="C112" s="129"/>
      <c r="E112" s="13"/>
      <c r="F112" s="13"/>
      <c r="H112" s="13"/>
      <c r="I112" s="13"/>
      <c r="K112" s="13"/>
      <c r="L112" s="13"/>
    </row>
    <row r="113" spans="2:12" x14ac:dyDescent="0.25">
      <c r="B113" s="129"/>
      <c r="C113" s="129"/>
      <c r="E113" s="13"/>
      <c r="F113" s="13"/>
      <c r="H113" s="13"/>
      <c r="I113" s="13"/>
      <c r="K113" s="13"/>
      <c r="L113" s="13"/>
    </row>
    <row r="114" spans="2:12" x14ac:dyDescent="0.25">
      <c r="B114" s="129"/>
      <c r="C114" s="129"/>
      <c r="E114" s="13"/>
      <c r="F114" s="13"/>
      <c r="H114" s="13"/>
      <c r="I114" s="13"/>
      <c r="K114" s="13"/>
      <c r="L114" s="13"/>
    </row>
    <row r="115" spans="2:12" x14ac:dyDescent="0.25">
      <c r="B115" s="129"/>
      <c r="C115" s="129"/>
      <c r="E115" s="13"/>
      <c r="F115" s="13"/>
      <c r="H115" s="13"/>
      <c r="I115" s="13"/>
      <c r="K115" s="13"/>
      <c r="L115" s="13"/>
    </row>
    <row r="116" spans="2:12" x14ac:dyDescent="0.25">
      <c r="B116" s="129"/>
      <c r="C116" s="129"/>
      <c r="E116" s="13"/>
      <c r="F116" s="13"/>
      <c r="H116" s="13"/>
      <c r="I116" s="13"/>
      <c r="K116" s="13"/>
      <c r="L116" s="13"/>
    </row>
    <row r="117" spans="2:12" x14ac:dyDescent="0.25">
      <c r="B117" s="129"/>
      <c r="C117" s="129"/>
      <c r="E117" s="13"/>
      <c r="F117" s="13"/>
      <c r="H117" s="13"/>
      <c r="I117" s="13"/>
      <c r="K117" s="13"/>
      <c r="L117" s="13"/>
    </row>
    <row r="118" spans="2:12" x14ac:dyDescent="0.25">
      <c r="B118" s="129"/>
      <c r="C118" s="129"/>
      <c r="E118" s="13"/>
      <c r="F118" s="13"/>
      <c r="H118" s="13"/>
      <c r="I118" s="13"/>
      <c r="K118" s="13"/>
      <c r="L118" s="13"/>
    </row>
    <row r="119" spans="2:12" x14ac:dyDescent="0.25">
      <c r="B119" s="129"/>
      <c r="C119" s="129"/>
      <c r="E119" s="13"/>
      <c r="F119" s="13"/>
      <c r="H119" s="13"/>
      <c r="I119" s="13"/>
      <c r="K119" s="13"/>
      <c r="L119" s="13"/>
    </row>
    <row r="120" spans="2:12" x14ac:dyDescent="0.25">
      <c r="B120" s="129"/>
      <c r="C120" s="129"/>
      <c r="E120" s="13"/>
      <c r="F120" s="13"/>
      <c r="H120" s="13"/>
      <c r="I120" s="13"/>
      <c r="K120" s="13"/>
      <c r="L120" s="13"/>
    </row>
    <row r="121" spans="2:12" x14ac:dyDescent="0.25">
      <c r="B121" s="129"/>
      <c r="C121" s="129"/>
      <c r="E121" s="13"/>
      <c r="F121" s="13"/>
      <c r="H121" s="13"/>
      <c r="I121" s="13"/>
      <c r="K121" s="13"/>
      <c r="L121" s="13"/>
    </row>
    <row r="122" spans="2:12" x14ac:dyDescent="0.25">
      <c r="B122" s="129"/>
      <c r="C122" s="129"/>
      <c r="E122" s="13"/>
      <c r="F122" s="13"/>
      <c r="H122" s="13"/>
      <c r="I122" s="13"/>
      <c r="K122" s="13"/>
      <c r="L122" s="13"/>
    </row>
    <row r="123" spans="2:12" x14ac:dyDescent="0.25">
      <c r="B123" s="129"/>
      <c r="C123" s="129"/>
      <c r="E123" s="13"/>
      <c r="F123" s="13"/>
      <c r="H123" s="13"/>
      <c r="I123" s="13"/>
      <c r="K123" s="13"/>
      <c r="L123" s="13"/>
    </row>
    <row r="124" spans="2:12" x14ac:dyDescent="0.25">
      <c r="B124" s="129"/>
      <c r="C124" s="129"/>
      <c r="E124" s="13"/>
      <c r="F124" s="13"/>
      <c r="H124" s="13"/>
      <c r="I124" s="13"/>
      <c r="K124" s="13"/>
      <c r="L124" s="13"/>
    </row>
    <row r="125" spans="2:12" x14ac:dyDescent="0.25">
      <c r="B125" s="129"/>
      <c r="C125" s="129"/>
      <c r="E125" s="13"/>
      <c r="F125" s="13"/>
      <c r="H125" s="13"/>
      <c r="I125" s="13"/>
      <c r="K125" s="13"/>
      <c r="L125" s="13"/>
    </row>
    <row r="126" spans="2:12" x14ac:dyDescent="0.25">
      <c r="B126" s="129"/>
      <c r="C126" s="129"/>
      <c r="E126" s="13"/>
      <c r="F126" s="13"/>
      <c r="H126" s="13"/>
      <c r="I126" s="13"/>
      <c r="K126" s="13"/>
      <c r="L126" s="13"/>
    </row>
    <row r="127" spans="2:12" x14ac:dyDescent="0.25">
      <c r="B127" s="129"/>
      <c r="C127" s="129"/>
      <c r="E127" s="13"/>
      <c r="F127" s="13"/>
      <c r="H127" s="13"/>
      <c r="I127" s="13"/>
      <c r="K127" s="13"/>
      <c r="L127" s="13"/>
    </row>
    <row r="128" spans="2:12" x14ac:dyDescent="0.25">
      <c r="B128" s="129"/>
      <c r="C128" s="129"/>
      <c r="E128" s="13"/>
      <c r="F128" s="13"/>
      <c r="H128" s="13"/>
      <c r="I128" s="13"/>
      <c r="K128" s="13"/>
      <c r="L128" s="13"/>
    </row>
    <row r="129" spans="2:12" x14ac:dyDescent="0.25">
      <c r="B129" s="129"/>
      <c r="C129" s="129"/>
      <c r="E129" s="13"/>
      <c r="F129" s="13"/>
      <c r="H129" s="13"/>
      <c r="I129" s="13"/>
      <c r="K129" s="13"/>
      <c r="L129" s="13"/>
    </row>
    <row r="130" spans="2:12" x14ac:dyDescent="0.25">
      <c r="B130" s="129"/>
      <c r="C130" s="129"/>
      <c r="E130" s="13"/>
      <c r="F130" s="13"/>
      <c r="H130" s="13"/>
      <c r="I130" s="13"/>
      <c r="K130" s="13"/>
      <c r="L130" s="13"/>
    </row>
    <row r="131" spans="2:12" x14ac:dyDescent="0.25">
      <c r="B131" s="129"/>
      <c r="C131" s="129"/>
      <c r="E131" s="13"/>
      <c r="F131" s="13"/>
      <c r="H131" s="13"/>
      <c r="I131" s="13"/>
      <c r="K131" s="13"/>
      <c r="L131" s="13"/>
    </row>
    <row r="132" spans="2:12" x14ac:dyDescent="0.25">
      <c r="B132" s="129"/>
      <c r="C132" s="129"/>
      <c r="E132" s="13"/>
      <c r="F132" s="13"/>
      <c r="H132" s="13"/>
      <c r="I132" s="13"/>
      <c r="K132" s="13"/>
      <c r="L132" s="13"/>
    </row>
    <row r="133" spans="2:12" x14ac:dyDescent="0.25">
      <c r="B133" s="129"/>
      <c r="C133" s="129"/>
      <c r="E133" s="13"/>
      <c r="F133" s="13"/>
      <c r="H133" s="13"/>
      <c r="I133" s="13"/>
      <c r="K133" s="13"/>
      <c r="L133" s="13"/>
    </row>
    <row r="134" spans="2:12" x14ac:dyDescent="0.25">
      <c r="B134" s="129"/>
      <c r="C134" s="129"/>
      <c r="E134" s="13"/>
      <c r="F134" s="13"/>
      <c r="H134" s="13"/>
      <c r="I134" s="13"/>
      <c r="K134" s="13"/>
      <c r="L134" s="13"/>
    </row>
    <row r="135" spans="2:12" x14ac:dyDescent="0.25">
      <c r="B135" s="129"/>
      <c r="C135" s="129"/>
      <c r="E135" s="13"/>
      <c r="F135" s="13"/>
      <c r="H135" s="13"/>
      <c r="I135" s="13"/>
      <c r="K135" s="13"/>
      <c r="L135" s="13"/>
    </row>
    <row r="136" spans="2:12" x14ac:dyDescent="0.25">
      <c r="B136" s="129"/>
      <c r="C136" s="129"/>
      <c r="E136" s="13"/>
      <c r="F136" s="13"/>
      <c r="H136" s="13"/>
      <c r="I136" s="13"/>
      <c r="K136" s="13"/>
      <c r="L136" s="13"/>
    </row>
    <row r="137" spans="2:12" x14ac:dyDescent="0.25">
      <c r="B137" s="129"/>
      <c r="C137" s="129"/>
      <c r="E137" s="13"/>
      <c r="F137" s="13"/>
      <c r="H137" s="13"/>
      <c r="I137" s="13"/>
      <c r="K137" s="13"/>
      <c r="L137" s="13"/>
    </row>
    <row r="138" spans="2:12" x14ac:dyDescent="0.25">
      <c r="B138" s="129"/>
      <c r="C138" s="129"/>
      <c r="E138" s="13"/>
      <c r="F138" s="13"/>
      <c r="H138" s="13"/>
      <c r="I138" s="13"/>
      <c r="K138" s="13"/>
      <c r="L138" s="13"/>
    </row>
    <row r="139" spans="2:12" x14ac:dyDescent="0.25">
      <c r="B139" s="129"/>
      <c r="C139" s="129"/>
      <c r="E139" s="13"/>
      <c r="F139" s="13"/>
      <c r="H139" s="13"/>
      <c r="I139" s="13"/>
      <c r="K139" s="13"/>
      <c r="L139" s="13"/>
    </row>
    <row r="140" spans="2:12" x14ac:dyDescent="0.25">
      <c r="B140" s="129"/>
      <c r="C140" s="129"/>
      <c r="E140" s="13"/>
      <c r="F140" s="13"/>
      <c r="H140" s="13"/>
      <c r="I140" s="13"/>
      <c r="K140" s="13"/>
      <c r="L140" s="13"/>
    </row>
    <row r="141" spans="2:12" x14ac:dyDescent="0.25">
      <c r="B141" s="129"/>
      <c r="C141" s="129"/>
      <c r="E141" s="13"/>
      <c r="F141" s="13"/>
      <c r="H141" s="13"/>
      <c r="I141" s="13"/>
      <c r="K141" s="13"/>
      <c r="L141" s="13"/>
    </row>
    <row r="142" spans="2:12" x14ac:dyDescent="0.25">
      <c r="B142" s="129"/>
      <c r="C142" s="129"/>
      <c r="E142" s="13"/>
      <c r="F142" s="13"/>
      <c r="H142" s="13"/>
      <c r="I142" s="13"/>
      <c r="K142" s="13"/>
      <c r="L142" s="13"/>
    </row>
    <row r="143" spans="2:12" x14ac:dyDescent="0.25">
      <c r="B143" s="129"/>
      <c r="C143" s="129"/>
      <c r="E143" s="13"/>
      <c r="F143" s="13"/>
      <c r="H143" s="13"/>
      <c r="I143" s="13"/>
      <c r="K143" s="13"/>
      <c r="L143" s="13"/>
    </row>
    <row r="144" spans="2:12" x14ac:dyDescent="0.25">
      <c r="B144" s="129"/>
      <c r="C144" s="129"/>
      <c r="E144" s="13"/>
      <c r="F144" s="13"/>
      <c r="H144" s="13"/>
      <c r="I144" s="13"/>
      <c r="K144" s="13"/>
      <c r="L144" s="13"/>
    </row>
    <row r="145" spans="2:12" x14ac:dyDescent="0.25">
      <c r="B145" s="129"/>
      <c r="C145" s="129"/>
      <c r="E145" s="13"/>
      <c r="F145" s="13"/>
      <c r="H145" s="13"/>
      <c r="I145" s="13"/>
      <c r="K145" s="13"/>
      <c r="L145" s="13"/>
    </row>
    <row r="146" spans="2:12" x14ac:dyDescent="0.25">
      <c r="B146" s="129"/>
      <c r="C146" s="129"/>
      <c r="E146" s="13"/>
      <c r="F146" s="13"/>
      <c r="H146" s="13"/>
      <c r="I146" s="13"/>
      <c r="K146" s="13"/>
      <c r="L146" s="13"/>
    </row>
    <row r="147" spans="2:12" x14ac:dyDescent="0.25">
      <c r="B147" s="129"/>
      <c r="C147" s="129"/>
      <c r="E147" s="13"/>
      <c r="F147" s="13"/>
      <c r="H147" s="13"/>
      <c r="I147" s="13"/>
      <c r="K147" s="13"/>
      <c r="L147" s="13"/>
    </row>
    <row r="148" spans="2:12" x14ac:dyDescent="0.25">
      <c r="B148" s="129"/>
      <c r="C148" s="129"/>
      <c r="E148" s="13"/>
      <c r="F148" s="13"/>
      <c r="H148" s="13"/>
      <c r="I148" s="13"/>
      <c r="K148" s="13"/>
      <c r="L148" s="13"/>
    </row>
    <row r="149" spans="2:12" x14ac:dyDescent="0.25">
      <c r="B149" s="129"/>
      <c r="C149" s="129"/>
      <c r="E149" s="13"/>
      <c r="F149" s="13"/>
      <c r="H149" s="13"/>
      <c r="I149" s="13"/>
      <c r="K149" s="13"/>
      <c r="L149" s="13"/>
    </row>
    <row r="150" spans="2:12" x14ac:dyDescent="0.25">
      <c r="B150" s="129"/>
      <c r="C150" s="129"/>
      <c r="E150" s="13"/>
      <c r="F150" s="13"/>
      <c r="H150" s="13"/>
      <c r="I150" s="13"/>
      <c r="K150" s="13"/>
      <c r="L150" s="13"/>
    </row>
    <row r="151" spans="2:12" x14ac:dyDescent="0.25">
      <c r="B151" s="129"/>
      <c r="C151" s="129"/>
      <c r="E151" s="13"/>
      <c r="F151" s="13"/>
      <c r="H151" s="13"/>
      <c r="I151" s="13"/>
      <c r="K151" s="13"/>
      <c r="L151" s="13"/>
    </row>
    <row r="152" spans="2:12" x14ac:dyDescent="0.25">
      <c r="B152" s="129"/>
      <c r="C152" s="129"/>
      <c r="E152" s="13"/>
      <c r="F152" s="13"/>
      <c r="H152" s="13"/>
      <c r="I152" s="13"/>
      <c r="K152" s="13"/>
      <c r="L152" s="13"/>
    </row>
    <row r="153" spans="2:12" x14ac:dyDescent="0.25">
      <c r="B153" s="129"/>
      <c r="C153" s="129"/>
      <c r="E153" s="13"/>
      <c r="F153" s="13"/>
      <c r="H153" s="13"/>
      <c r="I153" s="13"/>
      <c r="K153" s="13"/>
      <c r="L153" s="13"/>
    </row>
    <row r="154" spans="2:12" x14ac:dyDescent="0.25">
      <c r="B154" s="129"/>
      <c r="C154" s="129"/>
      <c r="E154" s="13"/>
      <c r="F154" s="13"/>
      <c r="H154" s="13"/>
      <c r="I154" s="13"/>
      <c r="K154" s="13"/>
      <c r="L154" s="13"/>
    </row>
    <row r="155" spans="2:12" x14ac:dyDescent="0.25">
      <c r="B155" s="129"/>
      <c r="C155" s="129"/>
      <c r="E155" s="13"/>
      <c r="F155" s="13"/>
      <c r="H155" s="13"/>
      <c r="I155" s="13"/>
      <c r="K155" s="13"/>
      <c r="L155" s="13"/>
    </row>
    <row r="156" spans="2:12" x14ac:dyDescent="0.25">
      <c r="B156" s="129"/>
      <c r="C156" s="129"/>
      <c r="E156" s="13"/>
      <c r="F156" s="13"/>
      <c r="H156" s="13"/>
      <c r="I156" s="13"/>
      <c r="K156" s="13"/>
      <c r="L156" s="13"/>
    </row>
    <row r="157" spans="2:12" x14ac:dyDescent="0.25">
      <c r="B157" s="129"/>
      <c r="C157" s="129"/>
      <c r="E157" s="13"/>
      <c r="F157" s="13"/>
      <c r="H157" s="13"/>
      <c r="I157" s="13"/>
      <c r="K157" s="13"/>
      <c r="L157" s="13"/>
    </row>
    <row r="158" spans="2:12" x14ac:dyDescent="0.25">
      <c r="B158" s="129"/>
      <c r="C158" s="129"/>
      <c r="E158" s="13"/>
      <c r="F158" s="13"/>
      <c r="H158" s="13"/>
      <c r="I158" s="13"/>
      <c r="K158" s="13"/>
      <c r="L158" s="13"/>
    </row>
    <row r="159" spans="2:12" x14ac:dyDescent="0.25">
      <c r="B159" s="129"/>
      <c r="C159" s="129"/>
      <c r="E159" s="13"/>
      <c r="F159" s="13"/>
      <c r="H159" s="13"/>
      <c r="I159" s="13"/>
      <c r="K159" s="13"/>
      <c r="L159" s="13"/>
    </row>
    <row r="160" spans="2:12" x14ac:dyDescent="0.25">
      <c r="B160" s="129"/>
      <c r="C160" s="129"/>
      <c r="E160" s="13"/>
      <c r="F160" s="13"/>
      <c r="H160" s="13"/>
      <c r="I160" s="13"/>
      <c r="K160" s="13"/>
      <c r="L160" s="13"/>
    </row>
    <row r="161" spans="2:12" x14ac:dyDescent="0.25">
      <c r="B161" s="129"/>
      <c r="C161" s="129"/>
      <c r="E161" s="13"/>
      <c r="F161" s="13"/>
      <c r="H161" s="13"/>
      <c r="I161" s="13"/>
      <c r="K161" s="13"/>
      <c r="L161" s="13"/>
    </row>
    <row r="162" spans="2:12" x14ac:dyDescent="0.25">
      <c r="B162" s="129"/>
      <c r="C162" s="129"/>
      <c r="E162" s="13"/>
      <c r="F162" s="13"/>
      <c r="H162" s="13"/>
      <c r="I162" s="13"/>
      <c r="K162" s="13"/>
      <c r="L162" s="13"/>
    </row>
    <row r="163" spans="2:12" x14ac:dyDescent="0.25">
      <c r="B163" s="129"/>
      <c r="C163" s="129"/>
      <c r="E163" s="13"/>
      <c r="F163" s="13"/>
      <c r="H163" s="13"/>
      <c r="I163" s="13"/>
      <c r="K163" s="13"/>
      <c r="L163" s="13"/>
    </row>
    <row r="164" spans="2:12" x14ac:dyDescent="0.25">
      <c r="B164" s="129"/>
      <c r="C164" s="129"/>
      <c r="E164" s="13"/>
      <c r="F164" s="13"/>
      <c r="H164" s="13"/>
      <c r="I164" s="13"/>
      <c r="K164" s="13"/>
      <c r="L164" s="13"/>
    </row>
    <row r="165" spans="2:12" x14ac:dyDescent="0.25">
      <c r="B165" s="129"/>
      <c r="C165" s="129"/>
      <c r="E165" s="13"/>
      <c r="F165" s="13"/>
      <c r="H165" s="13"/>
      <c r="I165" s="13"/>
      <c r="K165" s="13"/>
      <c r="L165" s="13"/>
    </row>
    <row r="166" spans="2:12" x14ac:dyDescent="0.25">
      <c r="B166" s="129"/>
      <c r="C166" s="129"/>
      <c r="E166" s="13"/>
      <c r="F166" s="13"/>
      <c r="H166" s="13"/>
      <c r="I166" s="13"/>
      <c r="K166" s="13"/>
      <c r="L166" s="13"/>
    </row>
    <row r="167" spans="2:12" x14ac:dyDescent="0.25">
      <c r="B167" s="129"/>
      <c r="C167" s="129"/>
      <c r="E167" s="13"/>
      <c r="F167" s="13"/>
      <c r="H167" s="13"/>
      <c r="I167" s="13"/>
      <c r="K167" s="13"/>
      <c r="L167" s="13"/>
    </row>
    <row r="168" spans="2:12" x14ac:dyDescent="0.25">
      <c r="B168" s="129"/>
      <c r="C168" s="129"/>
      <c r="E168" s="13"/>
      <c r="F168" s="13"/>
      <c r="H168" s="13"/>
      <c r="I168" s="13"/>
      <c r="K168" s="13"/>
      <c r="L168" s="13"/>
    </row>
    <row r="169" spans="2:12" x14ac:dyDescent="0.25">
      <c r="B169" s="129"/>
      <c r="C169" s="129"/>
      <c r="E169" s="13"/>
      <c r="F169" s="13"/>
      <c r="H169" s="13"/>
      <c r="I169" s="13"/>
      <c r="K169" s="13"/>
      <c r="L169" s="13"/>
    </row>
    <row r="170" spans="2:12" x14ac:dyDescent="0.25">
      <c r="B170" s="129"/>
      <c r="C170" s="129"/>
      <c r="E170" s="13"/>
      <c r="F170" s="13"/>
      <c r="H170" s="13"/>
      <c r="I170" s="13"/>
      <c r="K170" s="13"/>
      <c r="L170" s="13"/>
    </row>
    <row r="171" spans="2:12" x14ac:dyDescent="0.25">
      <c r="B171" s="129"/>
      <c r="C171" s="129"/>
      <c r="E171" s="13"/>
      <c r="F171" s="13"/>
      <c r="H171" s="13"/>
      <c r="I171" s="13"/>
      <c r="K171" s="13"/>
      <c r="L171" s="13"/>
    </row>
    <row r="172" spans="2:12" x14ac:dyDescent="0.25">
      <c r="B172" s="129"/>
      <c r="C172" s="129"/>
      <c r="E172" s="13"/>
      <c r="F172" s="13"/>
      <c r="H172" s="13"/>
      <c r="I172" s="13"/>
      <c r="K172" s="13"/>
      <c r="L172" s="13"/>
    </row>
    <row r="173" spans="2:12" x14ac:dyDescent="0.25">
      <c r="B173" s="129"/>
      <c r="C173" s="129"/>
      <c r="E173" s="13"/>
      <c r="F173" s="13"/>
      <c r="H173" s="13"/>
      <c r="I173" s="13"/>
      <c r="K173" s="13"/>
      <c r="L173" s="13"/>
    </row>
    <row r="174" spans="2:12" x14ac:dyDescent="0.25">
      <c r="B174" s="129"/>
      <c r="C174" s="129"/>
      <c r="E174" s="13"/>
      <c r="F174" s="13"/>
      <c r="H174" s="13"/>
      <c r="I174" s="13"/>
      <c r="K174" s="13"/>
      <c r="L174" s="13"/>
    </row>
    <row r="175" spans="2:12" x14ac:dyDescent="0.25">
      <c r="B175" s="129"/>
      <c r="C175" s="129"/>
      <c r="E175" s="13"/>
      <c r="F175" s="13"/>
      <c r="H175" s="13"/>
      <c r="I175" s="13"/>
      <c r="K175" s="13"/>
      <c r="L175" s="13"/>
    </row>
    <row r="176" spans="2:12" x14ac:dyDescent="0.25">
      <c r="B176" s="129"/>
      <c r="C176" s="129"/>
      <c r="E176" s="13"/>
      <c r="F176" s="13"/>
      <c r="H176" s="13"/>
      <c r="I176" s="13"/>
      <c r="K176" s="13"/>
      <c r="L176" s="13"/>
    </row>
    <row r="177" spans="2:12" x14ac:dyDescent="0.25">
      <c r="B177" s="129"/>
      <c r="C177" s="129"/>
      <c r="E177" s="13"/>
      <c r="F177" s="13"/>
      <c r="H177" s="13"/>
      <c r="I177" s="13"/>
      <c r="K177" s="13"/>
      <c r="L177" s="13"/>
    </row>
    <row r="178" spans="2:12" x14ac:dyDescent="0.25">
      <c r="B178" s="129"/>
      <c r="C178" s="129"/>
      <c r="E178" s="13"/>
      <c r="F178" s="13"/>
      <c r="H178" s="13"/>
      <c r="I178" s="13"/>
      <c r="K178" s="13"/>
      <c r="L178" s="13"/>
    </row>
    <row r="179" spans="2:12" x14ac:dyDescent="0.25">
      <c r="B179" s="129"/>
      <c r="C179" s="129"/>
      <c r="E179" s="13"/>
      <c r="F179" s="13"/>
      <c r="H179" s="13"/>
      <c r="I179" s="13"/>
      <c r="K179" s="13"/>
      <c r="L179" s="13"/>
    </row>
    <row r="180" spans="2:12" x14ac:dyDescent="0.25">
      <c r="B180" s="129"/>
      <c r="C180" s="129"/>
      <c r="E180" s="13"/>
      <c r="F180" s="13"/>
      <c r="H180" s="13"/>
      <c r="I180" s="13"/>
      <c r="K180" s="13"/>
      <c r="L180" s="13"/>
    </row>
    <row r="181" spans="2:12" x14ac:dyDescent="0.25">
      <c r="B181" s="129"/>
      <c r="C181" s="129"/>
      <c r="E181" s="13"/>
      <c r="F181" s="13"/>
      <c r="H181" s="13"/>
      <c r="I181" s="13"/>
      <c r="K181" s="13"/>
      <c r="L181" s="13"/>
    </row>
    <row r="182" spans="2:12" x14ac:dyDescent="0.25">
      <c r="B182" s="129"/>
      <c r="C182" s="129"/>
      <c r="E182" s="13"/>
      <c r="F182" s="13"/>
      <c r="H182" s="13"/>
      <c r="I182" s="13"/>
      <c r="K182" s="13"/>
      <c r="L182" s="13"/>
    </row>
    <row r="183" spans="2:12" x14ac:dyDescent="0.25">
      <c r="B183" s="129"/>
      <c r="C183" s="129"/>
      <c r="E183" s="13"/>
      <c r="F183" s="13"/>
      <c r="H183" s="13"/>
      <c r="I183" s="13"/>
      <c r="K183" s="13"/>
      <c r="L183" s="13"/>
    </row>
    <row r="184" spans="2:12" x14ac:dyDescent="0.25">
      <c r="B184" s="129"/>
      <c r="C184" s="129"/>
      <c r="E184" s="13"/>
      <c r="F184" s="13"/>
      <c r="H184" s="13"/>
      <c r="I184" s="13"/>
      <c r="K184" s="13"/>
      <c r="L184" s="13"/>
    </row>
    <row r="185" spans="2:12" x14ac:dyDescent="0.25">
      <c r="B185" s="129"/>
      <c r="C185" s="129"/>
      <c r="E185" s="13"/>
      <c r="F185" s="13"/>
      <c r="H185" s="13"/>
      <c r="I185" s="13"/>
      <c r="K185" s="13"/>
      <c r="L185" s="13"/>
    </row>
    <row r="186" spans="2:12" x14ac:dyDescent="0.25">
      <c r="B186" s="129"/>
      <c r="C186" s="129"/>
      <c r="E186" s="13"/>
      <c r="F186" s="13"/>
      <c r="H186" s="13"/>
      <c r="I186" s="13"/>
      <c r="K186" s="13"/>
      <c r="L186" s="13"/>
    </row>
    <row r="187" spans="2:12" x14ac:dyDescent="0.25">
      <c r="B187" s="129"/>
      <c r="C187" s="129"/>
      <c r="E187" s="13"/>
      <c r="F187" s="13"/>
      <c r="H187" s="13"/>
      <c r="I187" s="13"/>
      <c r="K187" s="13"/>
      <c r="L187" s="13"/>
    </row>
    <row r="188" spans="2:12" x14ac:dyDescent="0.25">
      <c r="B188" s="129"/>
      <c r="C188" s="129"/>
      <c r="E188" s="13"/>
      <c r="F188" s="13"/>
      <c r="H188" s="13"/>
      <c r="I188" s="13"/>
      <c r="K188" s="13"/>
      <c r="L188" s="13"/>
    </row>
    <row r="189" spans="2:12" x14ac:dyDescent="0.25">
      <c r="B189" s="129"/>
      <c r="C189" s="129"/>
      <c r="E189" s="13"/>
      <c r="F189" s="13"/>
      <c r="H189" s="13"/>
      <c r="I189" s="13"/>
      <c r="K189" s="13"/>
      <c r="L189" s="13"/>
    </row>
    <row r="190" spans="2:12" x14ac:dyDescent="0.25">
      <c r="B190" s="129"/>
      <c r="C190" s="129"/>
      <c r="E190" s="13"/>
      <c r="F190" s="13"/>
      <c r="H190" s="13"/>
      <c r="I190" s="13"/>
      <c r="K190" s="13"/>
      <c r="L190" s="13"/>
    </row>
    <row r="191" spans="2:12" x14ac:dyDescent="0.25">
      <c r="B191" s="129"/>
      <c r="C191" s="129"/>
      <c r="E191" s="13"/>
      <c r="F191" s="13"/>
      <c r="H191" s="13"/>
      <c r="I191" s="13"/>
      <c r="K191" s="13"/>
      <c r="L191" s="13"/>
    </row>
    <row r="192" spans="2:12" x14ac:dyDescent="0.25">
      <c r="B192" s="129"/>
      <c r="C192" s="129"/>
      <c r="E192" s="13"/>
      <c r="F192" s="13"/>
      <c r="H192" s="13"/>
      <c r="I192" s="13"/>
      <c r="K192" s="13"/>
      <c r="L192" s="13"/>
    </row>
    <row r="193" spans="2:12" x14ac:dyDescent="0.25">
      <c r="B193" s="129"/>
      <c r="C193" s="129"/>
      <c r="E193" s="13"/>
      <c r="F193" s="13"/>
      <c r="H193" s="13"/>
      <c r="I193" s="13"/>
      <c r="K193" s="13"/>
      <c r="L193" s="13"/>
    </row>
    <row r="194" spans="2:12" x14ac:dyDescent="0.25">
      <c r="B194" s="129"/>
      <c r="C194" s="129"/>
      <c r="E194" s="13"/>
      <c r="F194" s="13"/>
      <c r="H194" s="13"/>
      <c r="I194" s="13"/>
      <c r="K194" s="13"/>
      <c r="L194" s="13"/>
    </row>
    <row r="195" spans="2:12" x14ac:dyDescent="0.25">
      <c r="B195" s="129"/>
      <c r="C195" s="129"/>
      <c r="E195" s="13"/>
      <c r="F195" s="13"/>
      <c r="H195" s="13"/>
      <c r="I195" s="13"/>
      <c r="K195" s="13"/>
      <c r="L195" s="13"/>
    </row>
    <row r="196" spans="2:12" x14ac:dyDescent="0.25">
      <c r="B196" s="129"/>
      <c r="C196" s="129"/>
      <c r="E196" s="13"/>
      <c r="F196" s="13"/>
      <c r="H196" s="13"/>
      <c r="I196" s="13"/>
      <c r="K196" s="13"/>
      <c r="L196" s="13"/>
    </row>
    <row r="197" spans="2:12" x14ac:dyDescent="0.25">
      <c r="B197" s="129"/>
      <c r="C197" s="129"/>
      <c r="E197" s="13"/>
      <c r="F197" s="13"/>
      <c r="H197" s="13"/>
      <c r="I197" s="13"/>
      <c r="K197" s="13"/>
      <c r="L197" s="13"/>
    </row>
    <row r="198" spans="2:12" x14ac:dyDescent="0.25">
      <c r="B198" s="129"/>
      <c r="C198" s="129"/>
      <c r="E198" s="13"/>
      <c r="F198" s="13"/>
      <c r="H198" s="13"/>
      <c r="I198" s="13"/>
      <c r="K198" s="13"/>
      <c r="L198" s="13"/>
    </row>
    <row r="199" spans="2:12" x14ac:dyDescent="0.25">
      <c r="B199" s="129"/>
      <c r="C199" s="129"/>
      <c r="E199" s="13"/>
      <c r="F199" s="13"/>
      <c r="H199" s="13"/>
      <c r="I199" s="13"/>
      <c r="K199" s="13"/>
      <c r="L199" s="13"/>
    </row>
    <row r="200" spans="2:12" x14ac:dyDescent="0.25">
      <c r="B200" s="129"/>
      <c r="C200" s="129"/>
      <c r="E200" s="13"/>
      <c r="F200" s="13"/>
      <c r="H200" s="13"/>
      <c r="I200" s="13"/>
      <c r="K200" s="13"/>
      <c r="L200" s="13"/>
    </row>
    <row r="201" spans="2:12" x14ac:dyDescent="0.25">
      <c r="B201" s="129"/>
      <c r="C201" s="129"/>
      <c r="E201" s="13"/>
      <c r="F201" s="13"/>
      <c r="H201" s="13"/>
      <c r="I201" s="13"/>
      <c r="K201" s="13"/>
      <c r="L201" s="13"/>
    </row>
    <row r="202" spans="2:12" x14ac:dyDescent="0.25">
      <c r="B202" s="129"/>
      <c r="C202" s="129"/>
      <c r="E202" s="13"/>
      <c r="F202" s="13"/>
      <c r="H202" s="13"/>
      <c r="I202" s="13"/>
      <c r="K202" s="13"/>
      <c r="L202" s="13"/>
    </row>
    <row r="203" spans="2:12" x14ac:dyDescent="0.25">
      <c r="B203" s="129"/>
      <c r="C203" s="129"/>
      <c r="E203" s="13"/>
      <c r="F203" s="13"/>
      <c r="H203" s="13"/>
      <c r="I203" s="13"/>
      <c r="K203" s="13"/>
      <c r="L203" s="13"/>
    </row>
    <row r="204" spans="2:12" x14ac:dyDescent="0.25">
      <c r="B204" s="129"/>
      <c r="C204" s="129"/>
      <c r="E204" s="13"/>
      <c r="F204" s="13"/>
      <c r="H204" s="13"/>
      <c r="I204" s="13"/>
      <c r="K204" s="13"/>
      <c r="L204" s="13"/>
    </row>
    <row r="205" spans="2:12" x14ac:dyDescent="0.25">
      <c r="B205" s="129"/>
      <c r="C205" s="129"/>
      <c r="E205" s="13"/>
      <c r="F205" s="13"/>
      <c r="H205" s="13"/>
      <c r="I205" s="13"/>
      <c r="K205" s="13"/>
      <c r="L205" s="13"/>
    </row>
    <row r="206" spans="2:12" x14ac:dyDescent="0.25">
      <c r="B206" s="129"/>
      <c r="C206" s="129"/>
      <c r="E206" s="13"/>
      <c r="F206" s="13"/>
      <c r="H206" s="13"/>
      <c r="I206" s="13"/>
      <c r="K206" s="13"/>
      <c r="L206" s="13"/>
    </row>
    <row r="207" spans="2:12" x14ac:dyDescent="0.25">
      <c r="B207" s="129"/>
      <c r="C207" s="129"/>
      <c r="E207" s="13"/>
      <c r="F207" s="13"/>
      <c r="H207" s="13"/>
      <c r="I207" s="13"/>
      <c r="K207" s="13"/>
      <c r="L207" s="13"/>
    </row>
    <row r="208" spans="2:12" x14ac:dyDescent="0.25">
      <c r="B208" s="129"/>
      <c r="C208" s="129"/>
      <c r="E208" s="13"/>
      <c r="F208" s="13"/>
      <c r="H208" s="13"/>
      <c r="I208" s="13"/>
      <c r="K208" s="13"/>
      <c r="L208" s="13"/>
    </row>
    <row r="209" spans="2:12" x14ac:dyDescent="0.25">
      <c r="B209" s="129"/>
      <c r="C209" s="129"/>
      <c r="E209" s="13"/>
      <c r="F209" s="13"/>
      <c r="H209" s="13"/>
      <c r="I209" s="13"/>
      <c r="K209" s="13"/>
      <c r="L209" s="13"/>
    </row>
    <row r="210" spans="2:12" x14ac:dyDescent="0.25">
      <c r="B210" s="129"/>
      <c r="C210" s="129"/>
      <c r="E210" s="13"/>
      <c r="F210" s="13"/>
      <c r="H210" s="13"/>
      <c r="I210" s="13"/>
      <c r="K210" s="13"/>
      <c r="L210" s="13"/>
    </row>
    <row r="211" spans="2:12" x14ac:dyDescent="0.25">
      <c r="B211" s="129"/>
      <c r="C211" s="129"/>
      <c r="E211" s="13"/>
      <c r="F211" s="13"/>
      <c r="H211" s="13"/>
      <c r="I211" s="13"/>
      <c r="K211" s="13"/>
      <c r="L211" s="13"/>
    </row>
    <row r="212" spans="2:12" x14ac:dyDescent="0.25">
      <c r="B212" s="129"/>
      <c r="C212" s="129"/>
      <c r="E212" s="13"/>
      <c r="F212" s="13"/>
      <c r="H212" s="13"/>
      <c r="I212" s="13"/>
      <c r="K212" s="13"/>
      <c r="L212" s="13"/>
    </row>
    <row r="213" spans="2:12" x14ac:dyDescent="0.25">
      <c r="B213" s="129"/>
      <c r="C213" s="129"/>
      <c r="E213" s="13"/>
      <c r="F213" s="13"/>
      <c r="H213" s="13"/>
      <c r="I213" s="13"/>
      <c r="K213" s="13"/>
      <c r="L213" s="13"/>
    </row>
    <row r="214" spans="2:12" x14ac:dyDescent="0.25">
      <c r="B214" s="129"/>
      <c r="C214" s="129"/>
      <c r="E214" s="13"/>
      <c r="F214" s="13"/>
      <c r="H214" s="13"/>
      <c r="I214" s="13"/>
      <c r="K214" s="13"/>
      <c r="L214" s="13"/>
    </row>
    <row r="215" spans="2:12" x14ac:dyDescent="0.25">
      <c r="B215" s="129"/>
      <c r="C215" s="129"/>
      <c r="E215" s="13"/>
      <c r="F215" s="13"/>
      <c r="H215" s="13"/>
      <c r="I215" s="13"/>
      <c r="K215" s="13"/>
      <c r="L215" s="13"/>
    </row>
    <row r="216" spans="2:12" x14ac:dyDescent="0.25">
      <c r="B216" s="129"/>
      <c r="C216" s="129"/>
      <c r="E216" s="13"/>
      <c r="F216" s="13"/>
      <c r="H216" s="13"/>
      <c r="I216" s="13"/>
      <c r="K216" s="13"/>
      <c r="L216" s="13"/>
    </row>
    <row r="217" spans="2:12" x14ac:dyDescent="0.25">
      <c r="B217" s="129"/>
      <c r="C217" s="129"/>
      <c r="E217" s="13"/>
      <c r="F217" s="13"/>
      <c r="H217" s="13"/>
      <c r="I217" s="13"/>
      <c r="K217" s="13"/>
      <c r="L217" s="13"/>
    </row>
    <row r="218" spans="2:12" x14ac:dyDescent="0.25">
      <c r="B218" s="129"/>
      <c r="C218" s="129"/>
      <c r="E218" s="13"/>
      <c r="F218" s="13"/>
      <c r="H218" s="13"/>
      <c r="I218" s="13"/>
      <c r="K218" s="13"/>
      <c r="L218" s="13"/>
    </row>
    <row r="219" spans="2:12" x14ac:dyDescent="0.25">
      <c r="B219" s="129"/>
      <c r="C219" s="129"/>
      <c r="E219" s="13"/>
      <c r="F219" s="13"/>
      <c r="H219" s="13"/>
      <c r="I219" s="13"/>
      <c r="K219" s="13"/>
      <c r="L219" s="13"/>
    </row>
    <row r="220" spans="2:12" x14ac:dyDescent="0.25">
      <c r="B220" s="129"/>
      <c r="C220" s="129"/>
      <c r="E220" s="13"/>
      <c r="F220" s="13"/>
      <c r="H220" s="13"/>
      <c r="I220" s="13"/>
      <c r="K220" s="13"/>
      <c r="L220" s="13"/>
    </row>
    <row r="221" spans="2:12" x14ac:dyDescent="0.25">
      <c r="B221" s="129"/>
      <c r="C221" s="129"/>
      <c r="E221" s="13"/>
      <c r="F221" s="13"/>
      <c r="H221" s="13"/>
      <c r="I221" s="13"/>
      <c r="K221" s="13"/>
      <c r="L221" s="13"/>
    </row>
    <row r="222" spans="2:12" x14ac:dyDescent="0.25">
      <c r="B222" s="129"/>
      <c r="C222" s="129"/>
      <c r="E222" s="13"/>
      <c r="F222" s="13"/>
      <c r="H222" s="13"/>
      <c r="I222" s="13"/>
      <c r="K222" s="13"/>
      <c r="L222" s="13"/>
    </row>
    <row r="223" spans="2:12" x14ac:dyDescent="0.25">
      <c r="B223" s="129"/>
      <c r="C223" s="129"/>
      <c r="E223" s="13"/>
      <c r="F223" s="13"/>
      <c r="H223" s="13"/>
      <c r="I223" s="13"/>
      <c r="K223" s="13"/>
      <c r="L223" s="13"/>
    </row>
    <row r="224" spans="2:12" x14ac:dyDescent="0.25">
      <c r="B224" s="129"/>
      <c r="C224" s="129"/>
      <c r="E224" s="13"/>
      <c r="F224" s="13"/>
      <c r="H224" s="13"/>
      <c r="I224" s="13"/>
      <c r="K224" s="13"/>
      <c r="L224" s="13"/>
    </row>
    <row r="225" spans="2:12" x14ac:dyDescent="0.25">
      <c r="B225" s="129"/>
      <c r="C225" s="129"/>
      <c r="E225" s="13"/>
      <c r="F225" s="13"/>
      <c r="H225" s="13"/>
      <c r="I225" s="13"/>
      <c r="K225" s="13"/>
      <c r="L225" s="13"/>
    </row>
    <row r="226" spans="2:12" x14ac:dyDescent="0.25">
      <c r="B226" s="129"/>
      <c r="C226" s="129"/>
      <c r="E226" s="13"/>
      <c r="F226" s="13"/>
      <c r="H226" s="13"/>
      <c r="I226" s="13"/>
      <c r="K226" s="13"/>
      <c r="L226" s="13"/>
    </row>
    <row r="227" spans="2:12" x14ac:dyDescent="0.25">
      <c r="B227" s="129"/>
      <c r="C227" s="129"/>
      <c r="E227" s="13"/>
      <c r="F227" s="13"/>
      <c r="H227" s="13"/>
      <c r="I227" s="13"/>
      <c r="K227" s="13"/>
      <c r="L227" s="13"/>
    </row>
    <row r="228" spans="2:12" x14ac:dyDescent="0.25">
      <c r="B228" s="129"/>
      <c r="C228" s="129"/>
      <c r="E228" s="13"/>
      <c r="F228" s="13"/>
      <c r="H228" s="13"/>
      <c r="I228" s="13"/>
      <c r="K228" s="13"/>
      <c r="L228" s="13"/>
    </row>
    <row r="229" spans="2:12" x14ac:dyDescent="0.25">
      <c r="B229" s="129"/>
      <c r="C229" s="129"/>
      <c r="E229" s="13"/>
      <c r="F229" s="13"/>
      <c r="H229" s="13"/>
      <c r="I229" s="13"/>
      <c r="K229" s="13"/>
      <c r="L229" s="13"/>
    </row>
    <row r="230" spans="2:12" x14ac:dyDescent="0.25">
      <c r="B230" s="129"/>
      <c r="C230" s="129"/>
      <c r="E230" s="13"/>
      <c r="F230" s="13"/>
      <c r="H230" s="13"/>
      <c r="I230" s="13"/>
      <c r="K230" s="13"/>
      <c r="L230" s="13"/>
    </row>
    <row r="231" spans="2:12" x14ac:dyDescent="0.25">
      <c r="B231" s="129"/>
      <c r="C231" s="129"/>
      <c r="E231" s="13"/>
      <c r="F231" s="13"/>
      <c r="H231" s="13"/>
      <c r="I231" s="13"/>
      <c r="K231" s="13"/>
      <c r="L231" s="13"/>
    </row>
    <row r="232" spans="2:12" x14ac:dyDescent="0.25">
      <c r="B232" s="129"/>
      <c r="C232" s="129"/>
      <c r="E232" s="13"/>
      <c r="F232" s="13"/>
      <c r="H232" s="13"/>
      <c r="I232" s="13"/>
      <c r="K232" s="13"/>
      <c r="L232" s="13"/>
    </row>
    <row r="233" spans="2:12" x14ac:dyDescent="0.25">
      <c r="B233" s="129"/>
      <c r="C233" s="129"/>
      <c r="E233" s="13"/>
      <c r="F233" s="13"/>
      <c r="H233" s="13"/>
      <c r="I233" s="13"/>
      <c r="K233" s="13"/>
      <c r="L233" s="13"/>
    </row>
    <row r="234" spans="2:12" x14ac:dyDescent="0.25">
      <c r="B234" s="129"/>
      <c r="C234" s="129"/>
      <c r="E234" s="13"/>
      <c r="F234" s="13"/>
      <c r="H234" s="13"/>
      <c r="I234" s="13"/>
      <c r="K234" s="13"/>
      <c r="L234" s="13"/>
    </row>
    <row r="235" spans="2:12" x14ac:dyDescent="0.25">
      <c r="B235" s="129"/>
      <c r="C235" s="129"/>
      <c r="E235" s="13"/>
      <c r="F235" s="13"/>
      <c r="H235" s="13"/>
      <c r="I235" s="13"/>
      <c r="K235" s="13"/>
      <c r="L235" s="13"/>
    </row>
    <row r="236" spans="2:12" x14ac:dyDescent="0.25">
      <c r="B236" s="129"/>
      <c r="C236" s="129"/>
      <c r="E236" s="13"/>
      <c r="F236" s="13"/>
      <c r="H236" s="13"/>
      <c r="I236" s="13"/>
      <c r="K236" s="13"/>
      <c r="L236" s="13"/>
    </row>
    <row r="237" spans="2:12" x14ac:dyDescent="0.25">
      <c r="B237" s="129"/>
      <c r="C237" s="129"/>
      <c r="E237" s="13"/>
      <c r="F237" s="13"/>
      <c r="H237" s="13"/>
      <c r="I237" s="13"/>
      <c r="K237" s="13"/>
      <c r="L237" s="13"/>
    </row>
    <row r="238" spans="2:12" x14ac:dyDescent="0.25">
      <c r="B238" s="129"/>
      <c r="C238" s="129"/>
      <c r="E238" s="13"/>
      <c r="F238" s="13"/>
      <c r="H238" s="13"/>
      <c r="I238" s="13"/>
      <c r="K238" s="13"/>
      <c r="L238" s="13"/>
    </row>
    <row r="239" spans="2:12" x14ac:dyDescent="0.25">
      <c r="B239" s="129"/>
      <c r="C239" s="129"/>
      <c r="E239" s="13"/>
      <c r="F239" s="13"/>
      <c r="H239" s="13"/>
      <c r="I239" s="13"/>
      <c r="K239" s="13"/>
      <c r="L239" s="13"/>
    </row>
    <row r="240" spans="2:12" x14ac:dyDescent="0.25">
      <c r="B240" s="129"/>
      <c r="C240" s="129"/>
      <c r="E240" s="13"/>
      <c r="F240" s="13"/>
      <c r="H240" s="13"/>
      <c r="I240" s="13"/>
      <c r="K240" s="13"/>
      <c r="L240" s="13"/>
    </row>
    <row r="241" spans="2:12" x14ac:dyDescent="0.25">
      <c r="B241" s="129"/>
      <c r="C241" s="129"/>
      <c r="E241" s="13"/>
      <c r="F241" s="13"/>
      <c r="H241" s="13"/>
      <c r="I241" s="13"/>
      <c r="K241" s="13"/>
      <c r="L241" s="13"/>
    </row>
    <row r="242" spans="2:12" x14ac:dyDescent="0.25">
      <c r="B242" s="129"/>
      <c r="C242" s="129"/>
      <c r="E242" s="13"/>
      <c r="F242" s="13"/>
      <c r="H242" s="13"/>
      <c r="I242" s="13"/>
      <c r="K242" s="13"/>
      <c r="L242" s="13"/>
    </row>
    <row r="243" spans="2:12" x14ac:dyDescent="0.25">
      <c r="B243" s="129"/>
      <c r="C243" s="129"/>
      <c r="E243" s="13"/>
      <c r="F243" s="13"/>
      <c r="H243" s="13"/>
      <c r="I243" s="13"/>
      <c r="K243" s="13"/>
      <c r="L243" s="13"/>
    </row>
    <row r="244" spans="2:12" x14ac:dyDescent="0.25">
      <c r="B244" s="129"/>
      <c r="C244" s="129"/>
      <c r="E244" s="13"/>
      <c r="F244" s="13"/>
      <c r="H244" s="13"/>
      <c r="I244" s="13"/>
      <c r="K244" s="13"/>
      <c r="L244" s="13"/>
    </row>
    <row r="245" spans="2:12" x14ac:dyDescent="0.25">
      <c r="B245" s="129"/>
      <c r="C245" s="129"/>
      <c r="E245" s="13"/>
      <c r="F245" s="13"/>
      <c r="H245" s="13"/>
      <c r="I245" s="13"/>
      <c r="K245" s="13"/>
      <c r="L245" s="13"/>
    </row>
    <row r="246" spans="2:12" x14ac:dyDescent="0.25">
      <c r="B246" s="129"/>
      <c r="C246" s="129"/>
      <c r="E246" s="13"/>
      <c r="F246" s="13"/>
      <c r="H246" s="13"/>
      <c r="I246" s="13"/>
      <c r="K246" s="13"/>
      <c r="L246" s="13"/>
    </row>
    <row r="247" spans="2:12" x14ac:dyDescent="0.25">
      <c r="B247" s="129"/>
      <c r="C247" s="129"/>
      <c r="E247" s="13"/>
      <c r="F247" s="13"/>
      <c r="H247" s="13"/>
      <c r="I247" s="13"/>
      <c r="K247" s="13"/>
      <c r="L247" s="13"/>
    </row>
    <row r="248" spans="2:12" x14ac:dyDescent="0.25">
      <c r="B248" s="129"/>
      <c r="C248" s="129"/>
      <c r="E248" s="13"/>
      <c r="F248" s="13"/>
      <c r="H248" s="13"/>
      <c r="I248" s="13"/>
      <c r="K248" s="13"/>
      <c r="L248" s="13"/>
    </row>
    <row r="249" spans="2:12" x14ac:dyDescent="0.25">
      <c r="B249" s="129"/>
      <c r="C249" s="129"/>
      <c r="E249" s="13"/>
      <c r="F249" s="13"/>
      <c r="H249" s="13"/>
      <c r="I249" s="13"/>
      <c r="K249" s="13"/>
      <c r="L249" s="13"/>
    </row>
    <row r="250" spans="2:12" x14ac:dyDescent="0.25">
      <c r="B250" s="129"/>
      <c r="C250" s="129"/>
      <c r="E250" s="13"/>
      <c r="F250" s="13"/>
      <c r="H250" s="13"/>
      <c r="I250" s="13"/>
      <c r="K250" s="13"/>
      <c r="L250" s="13"/>
    </row>
    <row r="251" spans="2:12" x14ac:dyDescent="0.25">
      <c r="B251" s="129"/>
      <c r="C251" s="129"/>
      <c r="E251" s="13"/>
      <c r="F251" s="13"/>
      <c r="H251" s="13"/>
      <c r="I251" s="13"/>
      <c r="K251" s="13"/>
      <c r="L251" s="13"/>
    </row>
    <row r="252" spans="2:12" x14ac:dyDescent="0.25">
      <c r="B252" s="129"/>
      <c r="C252" s="129"/>
      <c r="E252" s="13"/>
      <c r="F252" s="13"/>
      <c r="H252" s="13"/>
      <c r="I252" s="13"/>
      <c r="K252" s="13"/>
      <c r="L252" s="13"/>
    </row>
    <row r="253" spans="2:12" x14ac:dyDescent="0.25">
      <c r="B253" s="129"/>
      <c r="C253" s="129"/>
      <c r="E253" s="13"/>
      <c r="F253" s="13"/>
      <c r="H253" s="13"/>
      <c r="I253" s="13"/>
      <c r="K253" s="13"/>
      <c r="L253" s="13"/>
    </row>
    <row r="254" spans="2:12" x14ac:dyDescent="0.25">
      <c r="B254" s="129"/>
      <c r="C254" s="129"/>
      <c r="E254" s="13"/>
      <c r="F254" s="13"/>
      <c r="H254" s="13"/>
      <c r="I254" s="13"/>
      <c r="K254" s="13"/>
      <c r="L254" s="13"/>
    </row>
    <row r="255" spans="2:12" x14ac:dyDescent="0.25">
      <c r="B255" s="129"/>
      <c r="C255" s="129"/>
      <c r="E255" s="13"/>
      <c r="F255" s="13"/>
      <c r="H255" s="13"/>
      <c r="I255" s="13"/>
      <c r="K255" s="13"/>
      <c r="L255" s="13"/>
    </row>
    <row r="256" spans="2:12" x14ac:dyDescent="0.25">
      <c r="B256" s="129"/>
      <c r="C256" s="129"/>
      <c r="E256" s="13"/>
      <c r="F256" s="13"/>
      <c r="H256" s="13"/>
      <c r="I256" s="13"/>
      <c r="K256" s="13"/>
      <c r="L256" s="13"/>
    </row>
    <row r="257" spans="2:12" x14ac:dyDescent="0.25">
      <c r="B257" s="129"/>
      <c r="C257" s="129"/>
      <c r="E257" s="13"/>
      <c r="F257" s="13"/>
      <c r="H257" s="13"/>
      <c r="I257" s="13"/>
      <c r="K257" s="13"/>
      <c r="L257" s="13"/>
    </row>
    <row r="258" spans="2:12" x14ac:dyDescent="0.25">
      <c r="B258" s="129"/>
      <c r="C258" s="129"/>
      <c r="E258" s="13"/>
      <c r="F258" s="13"/>
      <c r="H258" s="13"/>
      <c r="I258" s="13"/>
      <c r="K258" s="13"/>
      <c r="L258" s="13"/>
    </row>
    <row r="259" spans="2:12" x14ac:dyDescent="0.25">
      <c r="B259" s="129"/>
      <c r="C259" s="129"/>
      <c r="E259" s="13"/>
      <c r="F259" s="13"/>
      <c r="H259" s="13"/>
      <c r="I259" s="13"/>
      <c r="K259" s="13"/>
      <c r="L259" s="13"/>
    </row>
    <row r="260" spans="2:12" x14ac:dyDescent="0.25">
      <c r="B260" s="129"/>
      <c r="C260" s="129"/>
      <c r="E260" s="13"/>
      <c r="F260" s="13"/>
      <c r="H260" s="13"/>
      <c r="I260" s="13"/>
      <c r="K260" s="13"/>
      <c r="L260" s="13"/>
    </row>
    <row r="261" spans="2:12" x14ac:dyDescent="0.25">
      <c r="B261" s="129"/>
      <c r="C261" s="129"/>
      <c r="E261" s="13"/>
      <c r="F261" s="13"/>
      <c r="H261" s="13"/>
      <c r="I261" s="13"/>
      <c r="K261" s="13"/>
      <c r="L261" s="13"/>
    </row>
    <row r="262" spans="2:12" x14ac:dyDescent="0.25">
      <c r="B262" s="129"/>
      <c r="C262" s="129"/>
      <c r="E262" s="13"/>
      <c r="F262" s="13"/>
      <c r="H262" s="13"/>
      <c r="I262" s="13"/>
      <c r="K262" s="13"/>
      <c r="L262" s="13"/>
    </row>
    <row r="263" spans="2:12" x14ac:dyDescent="0.25">
      <c r="B263" s="129"/>
      <c r="C263" s="129"/>
      <c r="E263" s="13"/>
      <c r="F263" s="13"/>
      <c r="H263" s="13"/>
      <c r="I263" s="13"/>
      <c r="K263" s="13"/>
      <c r="L263" s="13"/>
    </row>
    <row r="264" spans="2:12" x14ac:dyDescent="0.25">
      <c r="B264" s="129"/>
      <c r="C264" s="129"/>
      <c r="E264" s="13"/>
      <c r="F264" s="13"/>
      <c r="H264" s="13"/>
      <c r="I264" s="13"/>
      <c r="K264" s="13"/>
      <c r="L264" s="13"/>
    </row>
    <row r="265" spans="2:12" x14ac:dyDescent="0.25">
      <c r="B265" s="129"/>
      <c r="C265" s="129"/>
      <c r="E265" s="13"/>
      <c r="F265" s="13"/>
      <c r="H265" s="13"/>
      <c r="I265" s="13"/>
      <c r="K265" s="13"/>
      <c r="L265" s="13"/>
    </row>
    <row r="266" spans="2:12" x14ac:dyDescent="0.25">
      <c r="B266" s="129"/>
      <c r="C266" s="129"/>
      <c r="E266" s="13"/>
      <c r="F266" s="13"/>
      <c r="H266" s="13"/>
      <c r="I266" s="13"/>
      <c r="K266" s="13"/>
      <c r="L266" s="13"/>
    </row>
    <row r="267" spans="2:12" x14ac:dyDescent="0.25">
      <c r="B267" s="129"/>
      <c r="C267" s="129"/>
      <c r="E267" s="13"/>
      <c r="F267" s="13"/>
      <c r="H267" s="13"/>
      <c r="I267" s="13"/>
      <c r="K267" s="13"/>
      <c r="L267" s="13"/>
    </row>
    <row r="268" spans="2:12" x14ac:dyDescent="0.25">
      <c r="B268" s="129"/>
      <c r="C268" s="129"/>
      <c r="E268" s="13"/>
      <c r="F268" s="13"/>
      <c r="H268" s="13"/>
      <c r="I268" s="13"/>
      <c r="K268" s="13"/>
      <c r="L268" s="13"/>
    </row>
    <row r="269" spans="2:12" x14ac:dyDescent="0.25">
      <c r="B269" s="129"/>
      <c r="C269" s="129"/>
      <c r="E269" s="13"/>
      <c r="F269" s="13"/>
      <c r="H269" s="13"/>
      <c r="I269" s="13"/>
      <c r="K269" s="13"/>
      <c r="L269" s="13"/>
    </row>
    <row r="270" spans="2:12" x14ac:dyDescent="0.25">
      <c r="B270" s="129"/>
      <c r="C270" s="129"/>
      <c r="E270" s="13"/>
      <c r="F270" s="13"/>
      <c r="H270" s="13"/>
      <c r="I270" s="13"/>
      <c r="K270" s="13"/>
      <c r="L270" s="13"/>
    </row>
    <row r="271" spans="2:12" x14ac:dyDescent="0.25">
      <c r="B271" s="129"/>
      <c r="C271" s="129"/>
      <c r="E271" s="13"/>
      <c r="F271" s="13"/>
      <c r="H271" s="13"/>
      <c r="I271" s="13"/>
      <c r="K271" s="13"/>
      <c r="L271" s="13"/>
    </row>
    <row r="272" spans="2:12" x14ac:dyDescent="0.25">
      <c r="B272" s="129"/>
      <c r="C272" s="129"/>
      <c r="E272" s="13"/>
      <c r="F272" s="13"/>
      <c r="H272" s="13"/>
      <c r="I272" s="13"/>
      <c r="K272" s="13"/>
      <c r="L272" s="13"/>
    </row>
    <row r="273" spans="2:12" x14ac:dyDescent="0.25">
      <c r="B273" s="129"/>
      <c r="C273" s="129"/>
      <c r="E273" s="13"/>
      <c r="F273" s="13"/>
      <c r="H273" s="13"/>
      <c r="I273" s="13"/>
      <c r="K273" s="13"/>
      <c r="L273" s="13"/>
    </row>
    <row r="274" spans="2:12" x14ac:dyDescent="0.25">
      <c r="B274" s="129"/>
      <c r="C274" s="129"/>
      <c r="E274" s="13"/>
      <c r="F274" s="13"/>
      <c r="H274" s="13"/>
      <c r="I274" s="13"/>
      <c r="K274" s="13"/>
      <c r="L274" s="13"/>
    </row>
    <row r="275" spans="2:12" x14ac:dyDescent="0.25">
      <c r="B275" s="129"/>
      <c r="C275" s="129"/>
      <c r="E275" s="13"/>
      <c r="F275" s="13"/>
      <c r="H275" s="13"/>
      <c r="I275" s="13"/>
      <c r="K275" s="13"/>
      <c r="L275" s="13"/>
    </row>
    <row r="276" spans="2:12" x14ac:dyDescent="0.25">
      <c r="B276" s="129"/>
      <c r="C276" s="129"/>
      <c r="E276" s="13"/>
      <c r="F276" s="13"/>
      <c r="H276" s="13"/>
      <c r="I276" s="13"/>
      <c r="K276" s="13"/>
      <c r="L276" s="13"/>
    </row>
    <row r="277" spans="2:12" x14ac:dyDescent="0.25">
      <c r="B277" s="129"/>
      <c r="C277" s="129"/>
      <c r="E277" s="13"/>
      <c r="F277" s="13"/>
      <c r="H277" s="13"/>
      <c r="I277" s="13"/>
      <c r="K277" s="13"/>
      <c r="L277" s="13"/>
    </row>
    <row r="278" spans="2:12" x14ac:dyDescent="0.25">
      <c r="B278" s="129"/>
      <c r="C278" s="129"/>
      <c r="E278" s="13"/>
      <c r="F278" s="13"/>
      <c r="H278" s="13"/>
      <c r="I278" s="13"/>
      <c r="K278" s="13"/>
      <c r="L278" s="13"/>
    </row>
    <row r="279" spans="2:12" x14ac:dyDescent="0.25">
      <c r="B279" s="129"/>
      <c r="C279" s="129"/>
      <c r="E279" s="13"/>
      <c r="F279" s="13"/>
      <c r="H279" s="13"/>
      <c r="I279" s="13"/>
      <c r="K279" s="13"/>
      <c r="L279" s="13"/>
    </row>
    <row r="280" spans="2:12" x14ac:dyDescent="0.25">
      <c r="B280" s="129"/>
      <c r="C280" s="129"/>
      <c r="E280" s="13"/>
      <c r="F280" s="13"/>
      <c r="H280" s="13"/>
      <c r="I280" s="13"/>
      <c r="K280" s="13"/>
      <c r="L280" s="13"/>
    </row>
    <row r="281" spans="2:12" x14ac:dyDescent="0.25">
      <c r="B281" s="129"/>
      <c r="C281" s="129"/>
      <c r="E281" s="13"/>
      <c r="F281" s="13"/>
      <c r="H281" s="13"/>
      <c r="I281" s="13"/>
      <c r="K281" s="13"/>
      <c r="L281" s="13"/>
    </row>
    <row r="282" spans="2:12" x14ac:dyDescent="0.25">
      <c r="B282" s="129"/>
      <c r="C282" s="129"/>
      <c r="E282" s="13"/>
      <c r="F282" s="13"/>
      <c r="H282" s="13"/>
      <c r="I282" s="13"/>
      <c r="K282" s="13"/>
      <c r="L282" s="13"/>
    </row>
    <row r="283" spans="2:12" x14ac:dyDescent="0.25">
      <c r="B283" s="129"/>
      <c r="C283" s="129"/>
      <c r="E283" s="13"/>
      <c r="F283" s="13"/>
      <c r="H283" s="13"/>
      <c r="I283" s="13"/>
      <c r="K283" s="13"/>
      <c r="L283" s="13"/>
    </row>
    <row r="284" spans="2:12" x14ac:dyDescent="0.25">
      <c r="B284" s="129"/>
      <c r="C284" s="129"/>
      <c r="E284" s="13"/>
      <c r="F284" s="13"/>
      <c r="H284" s="13"/>
      <c r="I284" s="13"/>
      <c r="K284" s="13"/>
      <c r="L284" s="13"/>
    </row>
    <row r="285" spans="2:12" x14ac:dyDescent="0.25">
      <c r="B285" s="129"/>
      <c r="C285" s="129"/>
      <c r="E285" s="13"/>
      <c r="F285" s="13"/>
      <c r="H285" s="13"/>
      <c r="I285" s="13"/>
      <c r="K285" s="13"/>
      <c r="L285" s="13"/>
    </row>
    <row r="286" spans="2:12" x14ac:dyDescent="0.25">
      <c r="B286" s="129"/>
      <c r="C286" s="129"/>
      <c r="E286" s="13"/>
      <c r="F286" s="13"/>
      <c r="H286" s="13"/>
      <c r="I286" s="13"/>
      <c r="K286" s="13"/>
      <c r="L286" s="13"/>
    </row>
    <row r="287" spans="2:12" x14ac:dyDescent="0.25">
      <c r="B287" s="129"/>
      <c r="C287" s="129"/>
      <c r="E287" s="13"/>
      <c r="F287" s="13"/>
      <c r="H287" s="13"/>
      <c r="I287" s="13"/>
      <c r="K287" s="13"/>
      <c r="L287" s="13"/>
    </row>
    <row r="288" spans="2:12" x14ac:dyDescent="0.25">
      <c r="B288" s="129"/>
      <c r="C288" s="129"/>
      <c r="E288" s="13"/>
      <c r="F288" s="13"/>
      <c r="H288" s="13"/>
      <c r="I288" s="13"/>
      <c r="K288" s="13"/>
      <c r="L288" s="13"/>
    </row>
    <row r="289" spans="2:12" x14ac:dyDescent="0.25">
      <c r="B289" s="129"/>
      <c r="C289" s="129"/>
      <c r="E289" s="13"/>
      <c r="F289" s="13"/>
      <c r="H289" s="13"/>
      <c r="I289" s="13"/>
      <c r="K289" s="13"/>
      <c r="L289" s="13"/>
    </row>
    <row r="290" spans="2:12" x14ac:dyDescent="0.25">
      <c r="B290" s="129"/>
      <c r="C290" s="129"/>
      <c r="E290" s="13"/>
      <c r="F290" s="13"/>
      <c r="H290" s="13"/>
      <c r="I290" s="13"/>
      <c r="K290" s="13"/>
      <c r="L290" s="13"/>
    </row>
    <row r="291" spans="2:12" x14ac:dyDescent="0.25">
      <c r="B291" s="129"/>
      <c r="C291" s="129"/>
      <c r="E291" s="13"/>
      <c r="F291" s="13"/>
      <c r="H291" s="13"/>
      <c r="I291" s="13"/>
      <c r="K291" s="13"/>
      <c r="L291" s="13"/>
    </row>
    <row r="292" spans="2:12" x14ac:dyDescent="0.25">
      <c r="B292" s="129"/>
      <c r="C292" s="129"/>
      <c r="E292" s="13"/>
      <c r="F292" s="13"/>
      <c r="H292" s="13"/>
      <c r="I292" s="13"/>
      <c r="K292" s="13"/>
      <c r="L292" s="13"/>
    </row>
    <row r="293" spans="2:12" x14ac:dyDescent="0.25">
      <c r="B293" s="129"/>
      <c r="C293" s="129"/>
      <c r="E293" s="13"/>
      <c r="F293" s="13"/>
      <c r="H293" s="13"/>
      <c r="I293" s="13"/>
      <c r="K293" s="13"/>
      <c r="L293" s="13"/>
    </row>
    <row r="294" spans="2:12" x14ac:dyDescent="0.25">
      <c r="B294" s="129"/>
      <c r="C294" s="129"/>
      <c r="E294" s="13"/>
      <c r="F294" s="13"/>
      <c r="H294" s="13"/>
      <c r="I294" s="13"/>
      <c r="K294" s="13"/>
      <c r="L294" s="13"/>
    </row>
    <row r="295" spans="2:12" x14ac:dyDescent="0.25">
      <c r="B295" s="129"/>
      <c r="C295" s="129"/>
      <c r="E295" s="13"/>
      <c r="F295" s="13"/>
      <c r="H295" s="13"/>
      <c r="I295" s="13"/>
      <c r="K295" s="13"/>
      <c r="L295" s="13"/>
    </row>
    <row r="296" spans="2:12" x14ac:dyDescent="0.25">
      <c r="B296" s="129"/>
      <c r="C296" s="129"/>
      <c r="E296" s="13"/>
      <c r="F296" s="13"/>
      <c r="H296" s="13"/>
      <c r="I296" s="13"/>
      <c r="K296" s="13"/>
      <c r="L296" s="13"/>
    </row>
    <row r="297" spans="2:12" x14ac:dyDescent="0.25">
      <c r="B297" s="129"/>
      <c r="C297" s="129"/>
      <c r="E297" s="13"/>
      <c r="F297" s="13"/>
      <c r="H297" s="13"/>
      <c r="I297" s="13"/>
      <c r="K297" s="13"/>
      <c r="L297" s="13"/>
    </row>
    <row r="298" spans="2:12" x14ac:dyDescent="0.25">
      <c r="B298" s="129"/>
      <c r="C298" s="129"/>
      <c r="E298" s="13"/>
      <c r="F298" s="13"/>
      <c r="H298" s="13"/>
      <c r="I298" s="13"/>
      <c r="K298" s="13"/>
      <c r="L298" s="13"/>
    </row>
    <row r="299" spans="2:12" x14ac:dyDescent="0.25">
      <c r="B299" s="129"/>
      <c r="C299" s="129"/>
      <c r="E299" s="13"/>
      <c r="F299" s="13"/>
      <c r="H299" s="13"/>
      <c r="I299" s="13"/>
      <c r="K299" s="13"/>
      <c r="L299" s="13"/>
    </row>
    <row r="300" spans="2:12" x14ac:dyDescent="0.25">
      <c r="B300" s="129"/>
      <c r="C300" s="129"/>
      <c r="E300" s="13"/>
      <c r="F300" s="13"/>
      <c r="H300" s="13"/>
      <c r="I300" s="13"/>
      <c r="K300" s="13"/>
      <c r="L300" s="13"/>
    </row>
    <row r="301" spans="2:12" x14ac:dyDescent="0.25">
      <c r="B301" s="129"/>
      <c r="C301" s="129"/>
      <c r="E301" s="13"/>
      <c r="F301" s="13"/>
      <c r="H301" s="13"/>
      <c r="I301" s="13"/>
      <c r="K301" s="13"/>
      <c r="L301" s="13"/>
    </row>
    <row r="302" spans="2:12" x14ac:dyDescent="0.25">
      <c r="B302" s="129"/>
      <c r="C302" s="129"/>
      <c r="E302" s="13"/>
      <c r="F302" s="13"/>
      <c r="H302" s="13"/>
      <c r="I302" s="13"/>
      <c r="K302" s="13"/>
      <c r="L302" s="13"/>
    </row>
    <row r="303" spans="2:12" x14ac:dyDescent="0.25">
      <c r="B303" s="129"/>
      <c r="C303" s="129"/>
      <c r="E303" s="13"/>
      <c r="F303" s="13"/>
      <c r="H303" s="13"/>
      <c r="I303" s="13"/>
      <c r="K303" s="13"/>
      <c r="L303" s="13"/>
    </row>
    <row r="304" spans="2:12" x14ac:dyDescent="0.25">
      <c r="B304" s="129"/>
      <c r="C304" s="129"/>
      <c r="E304" s="13"/>
      <c r="F304" s="13"/>
      <c r="H304" s="13"/>
      <c r="I304" s="13"/>
      <c r="K304" s="13"/>
      <c r="L304" s="13"/>
    </row>
    <row r="305" spans="2:12" x14ac:dyDescent="0.25">
      <c r="B305" s="129"/>
      <c r="C305" s="129"/>
      <c r="E305" s="13"/>
      <c r="F305" s="13"/>
      <c r="H305" s="13"/>
      <c r="I305" s="13"/>
      <c r="K305" s="13"/>
      <c r="L305" s="13"/>
    </row>
    <row r="306" spans="2:12" x14ac:dyDescent="0.25">
      <c r="B306" s="129"/>
      <c r="C306" s="129"/>
      <c r="E306" s="13"/>
      <c r="F306" s="13"/>
      <c r="H306" s="13"/>
      <c r="I306" s="13"/>
      <c r="K306" s="13"/>
      <c r="L306" s="13"/>
    </row>
    <row r="307" spans="2:12" x14ac:dyDescent="0.25">
      <c r="B307" s="129"/>
      <c r="C307" s="129"/>
      <c r="E307" s="13"/>
      <c r="F307" s="13"/>
      <c r="H307" s="13"/>
      <c r="I307" s="13"/>
      <c r="K307" s="13"/>
      <c r="L307" s="13"/>
    </row>
    <row r="308" spans="2:12" x14ac:dyDescent="0.25">
      <c r="B308" s="129"/>
      <c r="C308" s="129"/>
      <c r="E308" s="13"/>
      <c r="F308" s="13"/>
      <c r="H308" s="13"/>
      <c r="I308" s="13"/>
      <c r="K308" s="13"/>
      <c r="L308" s="13"/>
    </row>
    <row r="309" spans="2:12" x14ac:dyDescent="0.25">
      <c r="B309" s="129"/>
      <c r="C309" s="129"/>
      <c r="E309" s="13"/>
      <c r="F309" s="13"/>
      <c r="H309" s="13"/>
      <c r="I309" s="13"/>
      <c r="K309" s="13"/>
      <c r="L309" s="13"/>
    </row>
    <row r="310" spans="2:12" x14ac:dyDescent="0.25">
      <c r="B310" s="129"/>
      <c r="C310" s="129"/>
      <c r="E310" s="13"/>
      <c r="F310" s="13"/>
      <c r="H310" s="13"/>
      <c r="I310" s="13"/>
      <c r="K310" s="13"/>
      <c r="L310" s="13"/>
    </row>
    <row r="311" spans="2:12" x14ac:dyDescent="0.25">
      <c r="B311" s="129"/>
      <c r="C311" s="129"/>
      <c r="E311" s="13"/>
      <c r="F311" s="13"/>
      <c r="H311" s="13"/>
      <c r="I311" s="13"/>
      <c r="K311" s="13"/>
      <c r="L311" s="13"/>
    </row>
    <row r="312" spans="2:12" x14ac:dyDescent="0.25">
      <c r="B312" s="129"/>
      <c r="C312" s="129"/>
      <c r="E312" s="13"/>
      <c r="F312" s="13"/>
      <c r="H312" s="13"/>
      <c r="I312" s="13"/>
      <c r="K312" s="13"/>
      <c r="L312" s="13"/>
    </row>
    <row r="313" spans="2:12" x14ac:dyDescent="0.25">
      <c r="B313" s="129"/>
      <c r="C313" s="129"/>
      <c r="E313" s="13"/>
      <c r="F313" s="13"/>
      <c r="H313" s="13"/>
      <c r="I313" s="13"/>
      <c r="K313" s="13"/>
      <c r="L313" s="13"/>
    </row>
    <row r="314" spans="2:12" x14ac:dyDescent="0.25">
      <c r="B314" s="129"/>
      <c r="C314" s="129"/>
      <c r="E314" s="13"/>
      <c r="F314" s="13"/>
      <c r="H314" s="13"/>
      <c r="I314" s="13"/>
      <c r="K314" s="13"/>
      <c r="L314" s="13"/>
    </row>
    <row r="315" spans="2:12" x14ac:dyDescent="0.25">
      <c r="B315" s="129"/>
      <c r="C315" s="129"/>
      <c r="E315" s="13"/>
      <c r="F315" s="13"/>
      <c r="H315" s="13"/>
      <c r="I315" s="13"/>
      <c r="K315" s="13"/>
      <c r="L315" s="13"/>
    </row>
    <row r="316" spans="2:12" x14ac:dyDescent="0.25">
      <c r="B316" s="129"/>
      <c r="C316" s="129"/>
      <c r="E316" s="13"/>
      <c r="F316" s="13"/>
      <c r="H316" s="13"/>
      <c r="I316" s="13"/>
      <c r="K316" s="13"/>
      <c r="L316" s="13"/>
    </row>
    <row r="317" spans="2:12" x14ac:dyDescent="0.25">
      <c r="B317" s="129"/>
      <c r="C317" s="129"/>
      <c r="E317" s="13"/>
      <c r="F317" s="13"/>
      <c r="H317" s="13"/>
      <c r="I317" s="13"/>
      <c r="K317" s="13"/>
      <c r="L317" s="13"/>
    </row>
    <row r="318" spans="2:12" x14ac:dyDescent="0.25">
      <c r="B318" s="129"/>
      <c r="C318" s="129"/>
      <c r="E318" s="13"/>
      <c r="F318" s="13"/>
      <c r="H318" s="13"/>
      <c r="I318" s="13"/>
      <c r="K318" s="13"/>
      <c r="L318" s="13"/>
    </row>
    <row r="319" spans="2:12" x14ac:dyDescent="0.25">
      <c r="B319" s="129"/>
      <c r="C319" s="129"/>
      <c r="E319" s="13"/>
      <c r="F319" s="13"/>
      <c r="H319" s="13"/>
      <c r="I319" s="13"/>
      <c r="K319" s="13"/>
      <c r="L319" s="13"/>
    </row>
    <row r="320" spans="2:12" x14ac:dyDescent="0.25">
      <c r="B320" s="129"/>
      <c r="C320" s="129"/>
      <c r="E320" s="13"/>
      <c r="F320" s="13"/>
      <c r="H320" s="13"/>
      <c r="I320" s="13"/>
      <c r="K320" s="13"/>
      <c r="L320" s="13"/>
    </row>
    <row r="321" spans="2:12" x14ac:dyDescent="0.25">
      <c r="B321" s="129"/>
      <c r="C321" s="129"/>
      <c r="E321" s="13"/>
      <c r="F321" s="13"/>
      <c r="H321" s="13"/>
      <c r="I321" s="13"/>
      <c r="K321" s="13"/>
      <c r="L321" s="13"/>
    </row>
    <row r="322" spans="2:12" x14ac:dyDescent="0.25">
      <c r="B322" s="129"/>
      <c r="C322" s="129"/>
      <c r="E322" s="13"/>
      <c r="F322" s="13"/>
      <c r="H322" s="13"/>
      <c r="I322" s="13"/>
      <c r="K322" s="13"/>
      <c r="L322" s="13"/>
    </row>
    <row r="323" spans="2:12" x14ac:dyDescent="0.25">
      <c r="B323" s="129"/>
      <c r="C323" s="129"/>
      <c r="E323" s="13"/>
      <c r="F323" s="13"/>
      <c r="H323" s="13"/>
      <c r="I323" s="13"/>
      <c r="K323" s="13"/>
      <c r="L323" s="13"/>
    </row>
    <row r="324" spans="2:12" x14ac:dyDescent="0.25">
      <c r="B324" s="129"/>
      <c r="C324" s="129"/>
      <c r="E324" s="13"/>
      <c r="F324" s="13"/>
      <c r="H324" s="13"/>
      <c r="I324" s="13"/>
      <c r="K324" s="13"/>
      <c r="L324" s="13"/>
    </row>
    <row r="325" spans="2:12" x14ac:dyDescent="0.25">
      <c r="B325" s="129"/>
      <c r="C325" s="129"/>
      <c r="E325" s="13"/>
      <c r="F325" s="13"/>
      <c r="H325" s="13"/>
      <c r="I325" s="13"/>
      <c r="K325" s="13"/>
      <c r="L325" s="13"/>
    </row>
    <row r="326" spans="2:12" x14ac:dyDescent="0.25">
      <c r="B326" s="129"/>
      <c r="C326" s="129"/>
      <c r="E326" s="13"/>
      <c r="F326" s="13"/>
      <c r="H326" s="13"/>
      <c r="I326" s="13"/>
      <c r="K326" s="13"/>
      <c r="L326" s="13"/>
    </row>
    <row r="327" spans="2:12" x14ac:dyDescent="0.25">
      <c r="B327" s="129"/>
      <c r="C327" s="129"/>
      <c r="E327" s="13"/>
      <c r="F327" s="13"/>
      <c r="H327" s="13"/>
      <c r="I327" s="13"/>
      <c r="K327" s="13"/>
      <c r="L327" s="13"/>
    </row>
    <row r="328" spans="2:12" x14ac:dyDescent="0.25">
      <c r="B328" s="129"/>
      <c r="C328" s="129"/>
      <c r="E328" s="13"/>
      <c r="F328" s="13"/>
      <c r="H328" s="13"/>
      <c r="I328" s="13"/>
      <c r="K328" s="13"/>
      <c r="L328" s="13"/>
    </row>
    <row r="329" spans="2:12" x14ac:dyDescent="0.25">
      <c r="B329" s="129"/>
      <c r="C329" s="129"/>
      <c r="E329" s="13"/>
      <c r="F329" s="13"/>
      <c r="H329" s="13"/>
      <c r="I329" s="13"/>
      <c r="K329" s="13"/>
      <c r="L329" s="13"/>
    </row>
    <row r="330" spans="2:12" x14ac:dyDescent="0.25">
      <c r="B330" s="129"/>
      <c r="C330" s="129"/>
      <c r="E330" s="13"/>
      <c r="F330" s="13"/>
      <c r="H330" s="13"/>
      <c r="I330" s="13"/>
      <c r="K330" s="13"/>
      <c r="L330" s="13"/>
    </row>
    <row r="331" spans="2:12" x14ac:dyDescent="0.25">
      <c r="B331" s="129"/>
      <c r="C331" s="129"/>
      <c r="E331" s="13"/>
      <c r="F331" s="13"/>
      <c r="H331" s="13"/>
      <c r="I331" s="13"/>
      <c r="K331" s="13"/>
      <c r="L331" s="13"/>
    </row>
    <row r="332" spans="2:12" x14ac:dyDescent="0.25">
      <c r="B332" s="129"/>
      <c r="C332" s="129"/>
      <c r="E332" s="13"/>
      <c r="F332" s="13"/>
      <c r="H332" s="13"/>
      <c r="I332" s="13"/>
      <c r="K332" s="13"/>
      <c r="L332" s="13"/>
    </row>
    <row r="333" spans="2:12" x14ac:dyDescent="0.25">
      <c r="B333" s="129"/>
      <c r="C333" s="129"/>
      <c r="E333" s="13"/>
      <c r="F333" s="13"/>
      <c r="H333" s="13"/>
      <c r="I333" s="13"/>
      <c r="K333" s="13"/>
      <c r="L333" s="13"/>
    </row>
    <row r="334" spans="2:12" x14ac:dyDescent="0.25">
      <c r="B334" s="129"/>
      <c r="C334" s="129"/>
      <c r="E334" s="13"/>
      <c r="F334" s="13"/>
      <c r="H334" s="13"/>
      <c r="I334" s="13"/>
      <c r="K334" s="13"/>
      <c r="L334" s="13"/>
    </row>
    <row r="335" spans="2:12" x14ac:dyDescent="0.25">
      <c r="B335" s="129"/>
      <c r="C335" s="129"/>
      <c r="E335" s="13"/>
      <c r="F335" s="13"/>
      <c r="H335" s="13"/>
      <c r="I335" s="13"/>
      <c r="K335" s="13"/>
      <c r="L335" s="13"/>
    </row>
    <row r="336" spans="2:12" x14ac:dyDescent="0.25">
      <c r="B336" s="129"/>
      <c r="C336" s="129"/>
      <c r="E336" s="13"/>
      <c r="F336" s="13"/>
      <c r="H336" s="13"/>
      <c r="I336" s="13"/>
      <c r="K336" s="13"/>
      <c r="L336" s="13"/>
    </row>
    <row r="337" spans="2:12" x14ac:dyDescent="0.25">
      <c r="B337" s="129"/>
      <c r="C337" s="129"/>
      <c r="E337" s="13"/>
      <c r="F337" s="13"/>
      <c r="H337" s="13"/>
      <c r="I337" s="13"/>
      <c r="K337" s="13"/>
      <c r="L337" s="13"/>
    </row>
    <row r="338" spans="2:12" x14ac:dyDescent="0.25">
      <c r="B338" s="129"/>
      <c r="C338" s="129"/>
      <c r="E338" s="13"/>
      <c r="F338" s="13"/>
      <c r="H338" s="13"/>
      <c r="I338" s="13"/>
      <c r="K338" s="13"/>
      <c r="L338" s="13"/>
    </row>
    <row r="339" spans="2:12" x14ac:dyDescent="0.25">
      <c r="B339" s="129"/>
      <c r="C339" s="129"/>
      <c r="E339" s="13"/>
      <c r="F339" s="13"/>
      <c r="H339" s="13"/>
      <c r="I339" s="13"/>
      <c r="K339" s="13"/>
      <c r="L339" s="13"/>
    </row>
    <row r="340" spans="2:12" x14ac:dyDescent="0.25">
      <c r="B340" s="129"/>
      <c r="C340" s="129"/>
      <c r="E340" s="13"/>
      <c r="F340" s="13"/>
      <c r="H340" s="13"/>
      <c r="I340" s="13"/>
      <c r="K340" s="13"/>
      <c r="L340" s="13"/>
    </row>
    <row r="341" spans="2:12" x14ac:dyDescent="0.25">
      <c r="B341" s="129"/>
      <c r="C341" s="129"/>
      <c r="E341" s="13"/>
      <c r="F341" s="13"/>
      <c r="H341" s="13"/>
      <c r="I341" s="13"/>
      <c r="K341" s="13"/>
      <c r="L341" s="13"/>
    </row>
    <row r="342" spans="2:12" x14ac:dyDescent="0.25">
      <c r="B342" s="129"/>
      <c r="C342" s="129"/>
      <c r="E342" s="13"/>
      <c r="F342" s="13"/>
      <c r="H342" s="13"/>
      <c r="I342" s="13"/>
      <c r="K342" s="13"/>
      <c r="L342" s="13"/>
    </row>
    <row r="343" spans="2:12" x14ac:dyDescent="0.25">
      <c r="B343" s="129"/>
      <c r="C343" s="129"/>
      <c r="E343" s="13"/>
      <c r="F343" s="13"/>
      <c r="H343" s="13"/>
      <c r="I343" s="13"/>
      <c r="K343" s="13"/>
      <c r="L343" s="13"/>
    </row>
    <row r="344" spans="2:12" x14ac:dyDescent="0.25">
      <c r="B344" s="129"/>
      <c r="C344" s="129"/>
      <c r="E344" s="13"/>
      <c r="F344" s="13"/>
      <c r="H344" s="13"/>
      <c r="I344" s="13"/>
      <c r="K344" s="13"/>
      <c r="L344" s="13"/>
    </row>
    <row r="345" spans="2:12" x14ac:dyDescent="0.25">
      <c r="B345" s="129"/>
      <c r="C345" s="129"/>
      <c r="E345" s="13"/>
      <c r="F345" s="13"/>
      <c r="H345" s="13"/>
      <c r="I345" s="13"/>
      <c r="K345" s="13"/>
      <c r="L345" s="13"/>
    </row>
    <row r="346" spans="2:12" x14ac:dyDescent="0.25">
      <c r="B346" s="129"/>
      <c r="C346" s="129"/>
      <c r="E346" s="13"/>
      <c r="F346" s="13"/>
      <c r="H346" s="13"/>
      <c r="I346" s="13"/>
      <c r="K346" s="13"/>
      <c r="L346" s="13"/>
    </row>
    <row r="347" spans="2:12" x14ac:dyDescent="0.25">
      <c r="B347" s="129"/>
      <c r="C347" s="129"/>
      <c r="E347" s="13"/>
      <c r="F347" s="13"/>
      <c r="H347" s="13"/>
      <c r="I347" s="13"/>
      <c r="K347" s="13"/>
      <c r="L347" s="13"/>
    </row>
    <row r="348" spans="2:12" x14ac:dyDescent="0.25">
      <c r="B348" s="129"/>
      <c r="C348" s="129"/>
      <c r="E348" s="13"/>
      <c r="F348" s="13"/>
      <c r="H348" s="13"/>
      <c r="I348" s="13"/>
      <c r="K348" s="13"/>
      <c r="L348" s="13"/>
    </row>
    <row r="349" spans="2:12" x14ac:dyDescent="0.25">
      <c r="B349" s="129"/>
      <c r="C349" s="129"/>
      <c r="E349" s="13"/>
      <c r="F349" s="13"/>
      <c r="H349" s="13"/>
      <c r="I349" s="13"/>
      <c r="K349" s="13"/>
      <c r="L349" s="13"/>
    </row>
    <row r="350" spans="2:12" x14ac:dyDescent="0.25">
      <c r="B350" s="129"/>
      <c r="C350" s="129"/>
      <c r="E350" s="13"/>
      <c r="F350" s="13"/>
      <c r="H350" s="13"/>
      <c r="I350" s="13"/>
      <c r="K350" s="13"/>
      <c r="L350" s="13"/>
    </row>
    <row r="351" spans="2:12" x14ac:dyDescent="0.25">
      <c r="B351" s="129"/>
      <c r="C351" s="129"/>
      <c r="E351" s="13"/>
      <c r="F351" s="13"/>
      <c r="H351" s="13"/>
      <c r="I351" s="13"/>
      <c r="K351" s="13"/>
      <c r="L351" s="13"/>
    </row>
    <row r="352" spans="2:12" x14ac:dyDescent="0.25">
      <c r="B352" s="129"/>
      <c r="C352" s="129"/>
      <c r="E352" s="13"/>
      <c r="F352" s="13"/>
      <c r="H352" s="13"/>
      <c r="I352" s="13"/>
      <c r="K352" s="13"/>
      <c r="L352" s="13"/>
    </row>
    <row r="353" spans="2:12" x14ac:dyDescent="0.25">
      <c r="B353" s="129"/>
      <c r="C353" s="129"/>
      <c r="E353" s="13"/>
      <c r="F353" s="13"/>
      <c r="H353" s="13"/>
      <c r="I353" s="13"/>
      <c r="K353" s="13"/>
      <c r="L353" s="13"/>
    </row>
    <row r="354" spans="2:12" x14ac:dyDescent="0.25">
      <c r="B354" s="129"/>
      <c r="C354" s="129"/>
      <c r="E354" s="13"/>
      <c r="F354" s="13"/>
      <c r="H354" s="13"/>
      <c r="I354" s="13"/>
      <c r="K354" s="13"/>
      <c r="L354" s="13"/>
    </row>
    <row r="355" spans="2:12" x14ac:dyDescent="0.25">
      <c r="B355" s="129"/>
      <c r="C355" s="129"/>
      <c r="E355" s="13"/>
      <c r="F355" s="13"/>
      <c r="H355" s="13"/>
      <c r="I355" s="13"/>
      <c r="K355" s="13"/>
      <c r="L355" s="13"/>
    </row>
    <row r="356" spans="2:12" x14ac:dyDescent="0.25">
      <c r="B356" s="129"/>
      <c r="C356" s="129"/>
      <c r="E356" s="13"/>
      <c r="F356" s="13"/>
      <c r="H356" s="13"/>
      <c r="I356" s="13"/>
      <c r="K356" s="13"/>
      <c r="L356" s="13"/>
    </row>
    <row r="357" spans="2:12" x14ac:dyDescent="0.25">
      <c r="B357" s="129"/>
      <c r="C357" s="129"/>
      <c r="E357" s="13"/>
      <c r="F357" s="13"/>
      <c r="H357" s="13"/>
      <c r="I357" s="13"/>
      <c r="K357" s="13"/>
      <c r="L357" s="13"/>
    </row>
    <row r="358" spans="2:12" x14ac:dyDescent="0.25">
      <c r="B358" s="129"/>
      <c r="C358" s="129"/>
      <c r="E358" s="13"/>
      <c r="F358" s="13"/>
      <c r="H358" s="13"/>
      <c r="I358" s="13"/>
      <c r="K358" s="13"/>
      <c r="L358" s="13"/>
    </row>
    <row r="359" spans="2:12" x14ac:dyDescent="0.25">
      <c r="B359" s="129"/>
      <c r="C359" s="129"/>
      <c r="E359" s="13"/>
      <c r="F359" s="13"/>
      <c r="H359" s="13"/>
      <c r="I359" s="13"/>
      <c r="K359" s="13"/>
      <c r="L359" s="13"/>
    </row>
    <row r="360" spans="2:12" x14ac:dyDescent="0.25">
      <c r="B360" s="129"/>
      <c r="C360" s="129"/>
      <c r="E360" s="13"/>
      <c r="F360" s="13"/>
      <c r="H360" s="13"/>
      <c r="I360" s="13"/>
      <c r="K360" s="13"/>
      <c r="L360" s="13"/>
    </row>
    <row r="361" spans="2:12" x14ac:dyDescent="0.25">
      <c r="B361" s="129"/>
      <c r="C361" s="129"/>
      <c r="E361" s="13"/>
      <c r="F361" s="13"/>
      <c r="H361" s="13"/>
      <c r="I361" s="13"/>
      <c r="K361" s="13"/>
      <c r="L361" s="13"/>
    </row>
    <row r="362" spans="2:12" x14ac:dyDescent="0.25">
      <c r="B362" s="129"/>
      <c r="C362" s="129"/>
      <c r="E362" s="13"/>
      <c r="F362" s="13"/>
      <c r="H362" s="13"/>
      <c r="I362" s="13"/>
      <c r="K362" s="13"/>
      <c r="L362" s="13"/>
    </row>
    <row r="363" spans="2:12" x14ac:dyDescent="0.25">
      <c r="B363" s="129"/>
      <c r="C363" s="129"/>
      <c r="E363" s="13"/>
      <c r="F363" s="13"/>
      <c r="H363" s="13"/>
      <c r="I363" s="13"/>
      <c r="K363" s="13"/>
      <c r="L363" s="13"/>
    </row>
    <row r="364" spans="2:12" x14ac:dyDescent="0.25">
      <c r="B364" s="129"/>
      <c r="C364" s="129"/>
      <c r="E364" s="13"/>
      <c r="F364" s="13"/>
      <c r="H364" s="13"/>
      <c r="I364" s="13"/>
      <c r="K364" s="13"/>
      <c r="L364" s="13"/>
    </row>
    <row r="365" spans="2:12" x14ac:dyDescent="0.25">
      <c r="B365" s="129"/>
      <c r="C365" s="129"/>
      <c r="E365" s="13"/>
      <c r="F365" s="13"/>
      <c r="H365" s="13"/>
      <c r="I365" s="13"/>
      <c r="K365" s="13"/>
      <c r="L365" s="13"/>
    </row>
    <row r="366" spans="2:12" x14ac:dyDescent="0.25">
      <c r="B366" s="129"/>
      <c r="C366" s="129"/>
      <c r="E366" s="13"/>
      <c r="F366" s="13"/>
      <c r="H366" s="13"/>
      <c r="I366" s="13"/>
      <c r="K366" s="13"/>
      <c r="L366" s="13"/>
    </row>
    <row r="367" spans="2:12" x14ac:dyDescent="0.25">
      <c r="B367" s="129"/>
      <c r="C367" s="129"/>
      <c r="E367" s="13"/>
      <c r="F367" s="13"/>
      <c r="H367" s="13"/>
      <c r="I367" s="13"/>
      <c r="K367" s="13"/>
      <c r="L367" s="13"/>
    </row>
    <row r="368" spans="2:12" x14ac:dyDescent="0.25">
      <c r="B368" s="129"/>
      <c r="C368" s="129"/>
      <c r="E368" s="13"/>
      <c r="F368" s="13"/>
      <c r="H368" s="13"/>
      <c r="I368" s="13"/>
      <c r="K368" s="13"/>
      <c r="L368" s="13"/>
    </row>
    <row r="369" spans="2:12" x14ac:dyDescent="0.25">
      <c r="B369" s="129"/>
      <c r="C369" s="129"/>
      <c r="E369" s="13"/>
      <c r="F369" s="13"/>
      <c r="H369" s="13"/>
      <c r="I369" s="13"/>
      <c r="K369" s="13"/>
      <c r="L369" s="13"/>
    </row>
    <row r="370" spans="2:12" x14ac:dyDescent="0.25">
      <c r="B370" s="129"/>
      <c r="C370" s="129"/>
      <c r="E370" s="13"/>
      <c r="F370" s="13"/>
      <c r="H370" s="13"/>
      <c r="I370" s="13"/>
      <c r="K370" s="13"/>
      <c r="L370" s="13"/>
    </row>
    <row r="371" spans="2:12" x14ac:dyDescent="0.25">
      <c r="B371" s="129"/>
      <c r="C371" s="129"/>
      <c r="E371" s="13"/>
      <c r="F371" s="13"/>
      <c r="H371" s="13"/>
      <c r="I371" s="13"/>
      <c r="K371" s="13"/>
      <c r="L371" s="13"/>
    </row>
    <row r="372" spans="2:12" x14ac:dyDescent="0.25">
      <c r="B372" s="129"/>
      <c r="C372" s="129"/>
      <c r="E372" s="13"/>
      <c r="F372" s="13"/>
      <c r="H372" s="13"/>
      <c r="I372" s="13"/>
      <c r="K372" s="13"/>
      <c r="L372" s="13"/>
    </row>
    <row r="373" spans="2:12" x14ac:dyDescent="0.25">
      <c r="B373" s="129"/>
      <c r="C373" s="129"/>
      <c r="E373" s="13"/>
      <c r="F373" s="13"/>
      <c r="H373" s="13"/>
      <c r="I373" s="13"/>
      <c r="K373" s="13"/>
      <c r="L373" s="13"/>
    </row>
    <row r="374" spans="2:12" x14ac:dyDescent="0.25">
      <c r="B374" s="129"/>
      <c r="C374" s="129"/>
      <c r="E374" s="13"/>
      <c r="F374" s="13"/>
      <c r="H374" s="13"/>
      <c r="I374" s="13"/>
      <c r="K374" s="13"/>
      <c r="L374" s="13"/>
    </row>
    <row r="375" spans="2:12" x14ac:dyDescent="0.25">
      <c r="B375" s="129"/>
      <c r="C375" s="129"/>
      <c r="E375" s="13"/>
      <c r="F375" s="13"/>
      <c r="H375" s="13"/>
      <c r="I375" s="13"/>
      <c r="K375" s="13"/>
      <c r="L375" s="13"/>
    </row>
    <row r="376" spans="2:12" x14ac:dyDescent="0.25">
      <c r="B376" s="129"/>
      <c r="C376" s="129"/>
      <c r="E376" s="13"/>
      <c r="F376" s="13"/>
      <c r="H376" s="13"/>
      <c r="I376" s="13"/>
      <c r="K376" s="13"/>
      <c r="L376" s="13"/>
    </row>
    <row r="377" spans="2:12" x14ac:dyDescent="0.25">
      <c r="B377" s="129"/>
      <c r="C377" s="129"/>
      <c r="E377" s="13"/>
      <c r="F377" s="13"/>
      <c r="H377" s="13"/>
      <c r="I377" s="13"/>
      <c r="K377" s="13"/>
      <c r="L377" s="13"/>
    </row>
    <row r="378" spans="2:12" x14ac:dyDescent="0.25">
      <c r="B378" s="129"/>
      <c r="C378" s="129"/>
      <c r="E378" s="13"/>
      <c r="F378" s="13"/>
      <c r="H378" s="13"/>
      <c r="I378" s="13"/>
      <c r="K378" s="13"/>
      <c r="L378" s="13"/>
    </row>
    <row r="379" spans="2:12" x14ac:dyDescent="0.25">
      <c r="B379" s="129"/>
      <c r="C379" s="129"/>
      <c r="E379" s="13"/>
      <c r="F379" s="13"/>
      <c r="H379" s="13"/>
      <c r="I379" s="13"/>
      <c r="K379" s="13"/>
      <c r="L379" s="13"/>
    </row>
    <row r="380" spans="2:12" x14ac:dyDescent="0.25">
      <c r="B380" s="129"/>
      <c r="C380" s="129"/>
      <c r="E380" s="13"/>
      <c r="F380" s="13"/>
      <c r="H380" s="13"/>
      <c r="I380" s="13"/>
      <c r="K380" s="13"/>
      <c r="L380" s="13"/>
    </row>
    <row r="381" spans="2:12" x14ac:dyDescent="0.25">
      <c r="B381" s="129"/>
      <c r="C381" s="129"/>
      <c r="E381" s="13"/>
      <c r="F381" s="13"/>
      <c r="H381" s="13"/>
      <c r="I381" s="13"/>
      <c r="K381" s="13"/>
      <c r="L381" s="13"/>
    </row>
    <row r="382" spans="2:12" x14ac:dyDescent="0.25">
      <c r="B382" s="129"/>
      <c r="C382" s="129"/>
      <c r="E382" s="13"/>
      <c r="F382" s="13"/>
      <c r="H382" s="13"/>
      <c r="I382" s="13"/>
      <c r="K382" s="13"/>
      <c r="L382" s="13"/>
    </row>
    <row r="383" spans="2:12" x14ac:dyDescent="0.25">
      <c r="B383" s="129"/>
      <c r="C383" s="129"/>
      <c r="E383" s="13"/>
      <c r="F383" s="13"/>
      <c r="H383" s="13"/>
      <c r="I383" s="13"/>
      <c r="K383" s="13"/>
      <c r="L383" s="13"/>
    </row>
    <row r="384" spans="2:12" x14ac:dyDescent="0.25">
      <c r="B384" s="129"/>
      <c r="C384" s="129"/>
      <c r="E384" s="13"/>
      <c r="F384" s="13"/>
      <c r="H384" s="13"/>
      <c r="I384" s="13"/>
      <c r="K384" s="13"/>
      <c r="L384" s="13"/>
    </row>
    <row r="385" spans="2:12" x14ac:dyDescent="0.25">
      <c r="B385" s="129"/>
      <c r="C385" s="129"/>
      <c r="E385" s="13"/>
      <c r="F385" s="13"/>
      <c r="H385" s="13"/>
      <c r="I385" s="13"/>
      <c r="K385" s="13"/>
      <c r="L385" s="13"/>
    </row>
    <row r="386" spans="2:12" x14ac:dyDescent="0.25">
      <c r="B386" s="129"/>
      <c r="C386" s="129"/>
      <c r="E386" s="13"/>
      <c r="F386" s="13"/>
      <c r="H386" s="13"/>
      <c r="I386" s="13"/>
      <c r="K386" s="13"/>
      <c r="L386" s="13"/>
    </row>
    <row r="387" spans="2:12" x14ac:dyDescent="0.25">
      <c r="B387" s="129"/>
      <c r="C387" s="129"/>
      <c r="E387" s="13"/>
      <c r="F387" s="13"/>
      <c r="H387" s="13"/>
      <c r="I387" s="13"/>
      <c r="K387" s="13"/>
      <c r="L387" s="13"/>
    </row>
    <row r="388" spans="2:12" x14ac:dyDescent="0.25">
      <c r="B388" s="129"/>
      <c r="C388" s="129"/>
      <c r="E388" s="13"/>
      <c r="F388" s="13"/>
      <c r="H388" s="13"/>
      <c r="I388" s="13"/>
      <c r="K388" s="13"/>
      <c r="L388" s="13"/>
    </row>
    <row r="389" spans="2:12" x14ac:dyDescent="0.25">
      <c r="B389" s="129"/>
      <c r="C389" s="129"/>
      <c r="E389" s="13"/>
      <c r="F389" s="13"/>
      <c r="H389" s="13"/>
      <c r="I389" s="13"/>
      <c r="K389" s="13"/>
      <c r="L389" s="13"/>
    </row>
    <row r="390" spans="2:12" x14ac:dyDescent="0.25">
      <c r="B390" s="129"/>
      <c r="C390" s="129"/>
      <c r="E390" s="13"/>
      <c r="F390" s="13"/>
      <c r="H390" s="13"/>
      <c r="I390" s="13"/>
      <c r="K390" s="13"/>
      <c r="L390" s="13"/>
    </row>
    <row r="391" spans="2:12" x14ac:dyDescent="0.25">
      <c r="B391" s="129"/>
      <c r="C391" s="129"/>
      <c r="E391" s="13"/>
      <c r="F391" s="13"/>
      <c r="H391" s="13"/>
      <c r="I391" s="13"/>
      <c r="K391" s="13"/>
      <c r="L391" s="13"/>
    </row>
    <row r="392" spans="2:12" x14ac:dyDescent="0.25">
      <c r="B392" s="129"/>
      <c r="C392" s="129"/>
      <c r="E392" s="13"/>
      <c r="F392" s="13"/>
      <c r="H392" s="13"/>
      <c r="I392" s="13"/>
      <c r="K392" s="13"/>
      <c r="L392" s="13"/>
    </row>
    <row r="393" spans="2:12" x14ac:dyDescent="0.25">
      <c r="B393" s="129"/>
      <c r="C393" s="129"/>
      <c r="E393" s="13"/>
      <c r="F393" s="13"/>
      <c r="H393" s="13"/>
      <c r="I393" s="13"/>
      <c r="K393" s="13"/>
      <c r="L393" s="13"/>
    </row>
    <row r="394" spans="2:12" x14ac:dyDescent="0.25">
      <c r="B394" s="129"/>
      <c r="C394" s="129"/>
      <c r="E394" s="13"/>
      <c r="F394" s="13"/>
      <c r="H394" s="13"/>
      <c r="I394" s="13"/>
      <c r="K394" s="13"/>
      <c r="L394" s="13"/>
    </row>
    <row r="395" spans="2:12" x14ac:dyDescent="0.25">
      <c r="B395" s="129"/>
      <c r="C395" s="129"/>
      <c r="E395" s="13"/>
      <c r="F395" s="13"/>
      <c r="H395" s="13"/>
      <c r="I395" s="13"/>
      <c r="K395" s="13"/>
      <c r="L395" s="13"/>
    </row>
    <row r="396" spans="2:12" x14ac:dyDescent="0.25">
      <c r="B396" s="129"/>
      <c r="C396" s="129"/>
      <c r="E396" s="13"/>
      <c r="F396" s="13"/>
      <c r="H396" s="13"/>
      <c r="I396" s="13"/>
      <c r="K396" s="13"/>
      <c r="L396" s="13"/>
    </row>
    <row r="397" spans="2:12" x14ac:dyDescent="0.25">
      <c r="B397" s="129"/>
      <c r="C397" s="129"/>
      <c r="E397" s="13"/>
      <c r="F397" s="13"/>
      <c r="H397" s="13"/>
      <c r="I397" s="13"/>
      <c r="K397" s="13"/>
      <c r="L397" s="13"/>
    </row>
    <row r="398" spans="2:12" x14ac:dyDescent="0.25">
      <c r="B398" s="129"/>
      <c r="C398" s="129"/>
      <c r="E398" s="13"/>
      <c r="F398" s="13"/>
      <c r="H398" s="13"/>
      <c r="I398" s="13"/>
      <c r="K398" s="13"/>
      <c r="L398" s="13"/>
    </row>
    <row r="399" spans="2:12" x14ac:dyDescent="0.25">
      <c r="B399" s="129"/>
      <c r="C399" s="129"/>
      <c r="E399" s="13"/>
      <c r="F399" s="13"/>
      <c r="H399" s="13"/>
      <c r="I399" s="13"/>
      <c r="K399" s="13"/>
      <c r="L399" s="13"/>
    </row>
    <row r="400" spans="2:12" x14ac:dyDescent="0.25">
      <c r="B400" s="129"/>
      <c r="C400" s="129"/>
      <c r="E400" s="13"/>
      <c r="F400" s="13"/>
      <c r="H400" s="13"/>
      <c r="I400" s="13"/>
      <c r="K400" s="13"/>
      <c r="L400" s="13"/>
    </row>
    <row r="401" spans="2:12" x14ac:dyDescent="0.25">
      <c r="B401" s="129"/>
      <c r="C401" s="129"/>
      <c r="E401" s="13"/>
      <c r="F401" s="13"/>
      <c r="H401" s="13"/>
      <c r="I401" s="13"/>
      <c r="K401" s="13"/>
      <c r="L401" s="13"/>
    </row>
    <row r="402" spans="2:12" x14ac:dyDescent="0.25">
      <c r="B402" s="129"/>
      <c r="C402" s="129"/>
      <c r="E402" s="13"/>
      <c r="F402" s="13"/>
      <c r="H402" s="13"/>
      <c r="I402" s="13"/>
      <c r="K402" s="13"/>
      <c r="L402" s="13"/>
    </row>
    <row r="403" spans="2:12" x14ac:dyDescent="0.25">
      <c r="B403" s="129"/>
      <c r="C403" s="129"/>
      <c r="E403" s="13"/>
      <c r="F403" s="13"/>
      <c r="H403" s="13"/>
      <c r="I403" s="13"/>
      <c r="K403" s="13"/>
      <c r="L403" s="13"/>
    </row>
    <row r="404" spans="2:12" x14ac:dyDescent="0.25">
      <c r="B404" s="129"/>
      <c r="C404" s="129"/>
      <c r="E404" s="13"/>
      <c r="F404" s="13"/>
      <c r="H404" s="13"/>
      <c r="I404" s="13"/>
      <c r="K404" s="13"/>
      <c r="L404" s="13"/>
    </row>
    <row r="405" spans="2:12" x14ac:dyDescent="0.25">
      <c r="B405" s="129"/>
      <c r="C405" s="129"/>
      <c r="E405" s="13"/>
      <c r="F405" s="13"/>
      <c r="H405" s="13"/>
      <c r="I405" s="13"/>
      <c r="K405" s="13"/>
      <c r="L405" s="13"/>
    </row>
    <row r="406" spans="2:12" x14ac:dyDescent="0.25">
      <c r="B406" s="129"/>
      <c r="C406" s="129"/>
      <c r="E406" s="13"/>
      <c r="F406" s="13"/>
      <c r="H406" s="13"/>
      <c r="I406" s="13"/>
      <c r="K406" s="13"/>
      <c r="L406" s="13"/>
    </row>
    <row r="407" spans="2:12" x14ac:dyDescent="0.25">
      <c r="B407" s="129"/>
      <c r="C407" s="129"/>
      <c r="E407" s="13"/>
      <c r="F407" s="13"/>
      <c r="H407" s="13"/>
      <c r="I407" s="13"/>
      <c r="K407" s="13"/>
      <c r="L407" s="13"/>
    </row>
    <row r="408" spans="2:12" x14ac:dyDescent="0.25">
      <c r="B408" s="129"/>
      <c r="C408" s="129"/>
      <c r="E408" s="13"/>
      <c r="F408" s="13"/>
      <c r="H408" s="13"/>
      <c r="I408" s="13"/>
      <c r="K408" s="13"/>
      <c r="L408" s="13"/>
    </row>
    <row r="409" spans="2:12" x14ac:dyDescent="0.25">
      <c r="B409" s="129"/>
      <c r="C409" s="129"/>
      <c r="E409" s="13"/>
      <c r="F409" s="13"/>
      <c r="H409" s="13"/>
      <c r="I409" s="13"/>
      <c r="K409" s="13"/>
      <c r="L409" s="13"/>
    </row>
    <row r="410" spans="2:12" x14ac:dyDescent="0.25">
      <c r="B410" s="129"/>
      <c r="C410" s="129"/>
      <c r="E410" s="13"/>
      <c r="F410" s="13"/>
      <c r="H410" s="13"/>
      <c r="I410" s="13"/>
      <c r="K410" s="13"/>
      <c r="L410" s="13"/>
    </row>
    <row r="411" spans="2:12" x14ac:dyDescent="0.25">
      <c r="B411" s="129"/>
      <c r="C411" s="129"/>
      <c r="E411" s="13"/>
      <c r="F411" s="13"/>
      <c r="H411" s="13"/>
      <c r="I411" s="13"/>
      <c r="K411" s="13"/>
      <c r="L411" s="13"/>
    </row>
    <row r="412" spans="2:12" x14ac:dyDescent="0.25">
      <c r="B412" s="129"/>
      <c r="C412" s="129"/>
      <c r="E412" s="13"/>
      <c r="F412" s="13"/>
      <c r="H412" s="13"/>
      <c r="I412" s="13"/>
      <c r="K412" s="13"/>
      <c r="L412" s="13"/>
    </row>
    <row r="413" spans="2:12" x14ac:dyDescent="0.25">
      <c r="B413" s="129"/>
      <c r="C413" s="129"/>
      <c r="E413" s="13"/>
      <c r="F413" s="13"/>
      <c r="H413" s="13"/>
      <c r="I413" s="13"/>
      <c r="K413" s="13"/>
      <c r="L413" s="13"/>
    </row>
    <row r="414" spans="2:12" x14ac:dyDescent="0.25">
      <c r="B414" s="129"/>
      <c r="C414" s="129"/>
      <c r="E414" s="13"/>
      <c r="F414" s="13"/>
      <c r="H414" s="13"/>
      <c r="I414" s="13"/>
      <c r="K414" s="13"/>
      <c r="L414" s="13"/>
    </row>
    <row r="415" spans="2:12" x14ac:dyDescent="0.25">
      <c r="B415" s="129"/>
      <c r="C415" s="129"/>
      <c r="E415" s="13"/>
      <c r="F415" s="13"/>
      <c r="H415" s="13"/>
      <c r="I415" s="13"/>
      <c r="K415" s="13"/>
      <c r="L415" s="13"/>
    </row>
    <row r="416" spans="2:12" x14ac:dyDescent="0.25">
      <c r="B416" s="129"/>
      <c r="C416" s="129"/>
      <c r="E416" s="13"/>
      <c r="F416" s="13"/>
      <c r="H416" s="13"/>
      <c r="I416" s="13"/>
      <c r="K416" s="13"/>
      <c r="L416" s="13"/>
    </row>
    <row r="417" spans="2:12" x14ac:dyDescent="0.25">
      <c r="B417" s="129"/>
      <c r="C417" s="129"/>
      <c r="E417" s="13"/>
      <c r="F417" s="13"/>
      <c r="H417" s="13"/>
      <c r="I417" s="13"/>
      <c r="K417" s="13"/>
      <c r="L417" s="13"/>
    </row>
    <row r="418" spans="2:12" x14ac:dyDescent="0.25">
      <c r="B418" s="129"/>
      <c r="C418" s="129"/>
      <c r="E418" s="13"/>
      <c r="F418" s="13"/>
      <c r="H418" s="13"/>
      <c r="I418" s="13"/>
      <c r="K418" s="13"/>
      <c r="L418" s="13"/>
    </row>
    <row r="419" spans="2:12" x14ac:dyDescent="0.25">
      <c r="B419" s="129"/>
      <c r="C419" s="129"/>
      <c r="E419" s="13"/>
      <c r="F419" s="13"/>
      <c r="H419" s="13"/>
      <c r="I419" s="13"/>
      <c r="K419" s="13"/>
      <c r="L419" s="13"/>
    </row>
    <row r="420" spans="2:12" x14ac:dyDescent="0.25">
      <c r="B420" s="129"/>
      <c r="C420" s="129"/>
      <c r="E420" s="13"/>
      <c r="F420" s="13"/>
      <c r="H420" s="13"/>
      <c r="I420" s="13"/>
      <c r="K420" s="13"/>
      <c r="L420" s="13"/>
    </row>
    <row r="421" spans="2:12" x14ac:dyDescent="0.25">
      <c r="B421" s="129"/>
      <c r="C421" s="129"/>
      <c r="E421" s="13"/>
      <c r="F421" s="13"/>
      <c r="H421" s="13"/>
      <c r="I421" s="13"/>
      <c r="K421" s="13"/>
      <c r="L421" s="13"/>
    </row>
    <row r="422" spans="2:12" x14ac:dyDescent="0.25">
      <c r="B422" s="129"/>
      <c r="C422" s="129"/>
      <c r="E422" s="13"/>
      <c r="F422" s="13"/>
      <c r="H422" s="13"/>
      <c r="I422" s="13"/>
      <c r="K422" s="13"/>
      <c r="L422" s="13"/>
    </row>
    <row r="423" spans="2:12" x14ac:dyDescent="0.25">
      <c r="B423" s="129"/>
      <c r="C423" s="129"/>
      <c r="E423" s="13"/>
      <c r="F423" s="13"/>
      <c r="H423" s="13"/>
      <c r="I423" s="13"/>
      <c r="K423" s="13"/>
      <c r="L423" s="13"/>
    </row>
    <row r="424" spans="2:12" x14ac:dyDescent="0.25">
      <c r="B424" s="129"/>
      <c r="C424" s="129"/>
      <c r="E424" s="13"/>
      <c r="F424" s="13"/>
      <c r="H424" s="13"/>
      <c r="I424" s="13"/>
      <c r="K424" s="13"/>
      <c r="L424" s="13"/>
    </row>
    <row r="425" spans="2:12" x14ac:dyDescent="0.25">
      <c r="B425" s="129"/>
      <c r="C425" s="129"/>
      <c r="E425" s="13"/>
      <c r="F425" s="13"/>
      <c r="H425" s="13"/>
      <c r="I425" s="13"/>
      <c r="K425" s="13"/>
      <c r="L425" s="13"/>
    </row>
    <row r="426" spans="2:12" x14ac:dyDescent="0.25">
      <c r="B426" s="129"/>
      <c r="C426" s="129"/>
      <c r="E426" s="13"/>
      <c r="F426" s="13"/>
      <c r="H426" s="13"/>
      <c r="I426" s="13"/>
      <c r="K426" s="13"/>
      <c r="L426" s="13"/>
    </row>
    <row r="427" spans="2:12" x14ac:dyDescent="0.25">
      <c r="B427" s="129"/>
      <c r="C427" s="129"/>
      <c r="E427" s="13"/>
      <c r="F427" s="13"/>
      <c r="H427" s="13"/>
      <c r="I427" s="13"/>
      <c r="K427" s="13"/>
      <c r="L427" s="13"/>
    </row>
    <row r="428" spans="2:12" x14ac:dyDescent="0.25">
      <c r="B428" s="129"/>
      <c r="C428" s="129"/>
      <c r="E428" s="13"/>
      <c r="F428" s="13"/>
      <c r="H428" s="13"/>
      <c r="I428" s="13"/>
      <c r="K428" s="13"/>
      <c r="L428" s="13"/>
    </row>
    <row r="429" spans="2:12" x14ac:dyDescent="0.25">
      <c r="B429" s="129"/>
      <c r="C429" s="129"/>
      <c r="E429" s="13"/>
      <c r="F429" s="13"/>
      <c r="H429" s="13"/>
      <c r="I429" s="13"/>
      <c r="K429" s="13"/>
      <c r="L429" s="13"/>
    </row>
    <row r="430" spans="2:12" x14ac:dyDescent="0.25">
      <c r="B430" s="129"/>
      <c r="C430" s="129"/>
      <c r="E430" s="13"/>
      <c r="F430" s="13"/>
      <c r="H430" s="13"/>
      <c r="I430" s="13"/>
      <c r="K430" s="13"/>
      <c r="L430" s="13"/>
    </row>
    <row r="431" spans="2:12" x14ac:dyDescent="0.25">
      <c r="B431" s="129"/>
      <c r="C431" s="129"/>
      <c r="E431" s="13"/>
      <c r="F431" s="13"/>
      <c r="H431" s="13"/>
      <c r="I431" s="13"/>
      <c r="K431" s="13"/>
      <c r="L431" s="13"/>
    </row>
    <row r="432" spans="2:12" x14ac:dyDescent="0.25">
      <c r="B432" s="129"/>
      <c r="C432" s="129"/>
      <c r="E432" s="13"/>
      <c r="F432" s="13"/>
      <c r="H432" s="13"/>
      <c r="I432" s="13"/>
      <c r="K432" s="13"/>
      <c r="L432" s="13"/>
    </row>
    <row r="433" spans="2:12" x14ac:dyDescent="0.25">
      <c r="B433" s="129"/>
      <c r="C433" s="129"/>
      <c r="E433" s="13"/>
      <c r="F433" s="13"/>
      <c r="H433" s="13"/>
      <c r="I433" s="13"/>
      <c r="K433" s="13"/>
      <c r="L433" s="13"/>
    </row>
    <row r="434" spans="2:12" x14ac:dyDescent="0.25">
      <c r="B434" s="129"/>
      <c r="C434" s="129"/>
      <c r="E434" s="13"/>
      <c r="F434" s="13"/>
      <c r="H434" s="13"/>
      <c r="I434" s="13"/>
      <c r="K434" s="13"/>
      <c r="L434" s="13"/>
    </row>
    <row r="435" spans="2:12" x14ac:dyDescent="0.25">
      <c r="B435" s="129"/>
      <c r="C435" s="129"/>
      <c r="E435" s="13"/>
      <c r="F435" s="13"/>
      <c r="H435" s="13"/>
      <c r="I435" s="13"/>
      <c r="K435" s="13"/>
      <c r="L435" s="13"/>
    </row>
    <row r="436" spans="2:12" x14ac:dyDescent="0.25">
      <c r="B436" s="129"/>
      <c r="C436" s="129"/>
      <c r="E436" s="13"/>
      <c r="F436" s="13"/>
      <c r="H436" s="13"/>
      <c r="I436" s="13"/>
      <c r="K436" s="13"/>
      <c r="L436" s="13"/>
    </row>
    <row r="437" spans="2:12" x14ac:dyDescent="0.25">
      <c r="B437" s="129"/>
      <c r="C437" s="129"/>
      <c r="E437" s="13"/>
      <c r="F437" s="13"/>
      <c r="H437" s="13"/>
      <c r="I437" s="13"/>
      <c r="K437" s="13"/>
      <c r="L437" s="13"/>
    </row>
    <row r="438" spans="2:12" x14ac:dyDescent="0.25">
      <c r="B438" s="129"/>
      <c r="C438" s="129"/>
      <c r="E438" s="13"/>
      <c r="F438" s="13"/>
      <c r="H438" s="13"/>
      <c r="I438" s="13"/>
      <c r="K438" s="13"/>
      <c r="L438" s="13"/>
    </row>
    <row r="439" spans="2:12" x14ac:dyDescent="0.25">
      <c r="B439" s="129"/>
      <c r="C439" s="129"/>
      <c r="E439" s="13"/>
      <c r="F439" s="13"/>
      <c r="H439" s="13"/>
      <c r="I439" s="13"/>
      <c r="K439" s="13"/>
      <c r="L439" s="13"/>
    </row>
    <row r="440" spans="2:12" x14ac:dyDescent="0.25">
      <c r="B440" s="129"/>
      <c r="C440" s="129"/>
      <c r="E440" s="13"/>
      <c r="F440" s="13"/>
      <c r="H440" s="13"/>
      <c r="I440" s="13"/>
      <c r="K440" s="13"/>
      <c r="L440" s="13"/>
    </row>
    <row r="441" spans="2:12" x14ac:dyDescent="0.25">
      <c r="B441" s="129"/>
      <c r="C441" s="129"/>
      <c r="E441" s="13"/>
      <c r="F441" s="13"/>
      <c r="H441" s="13"/>
      <c r="I441" s="13"/>
      <c r="K441" s="13"/>
      <c r="L441" s="13"/>
    </row>
    <row r="442" spans="2:12" x14ac:dyDescent="0.25">
      <c r="B442" s="129"/>
      <c r="C442" s="129"/>
      <c r="E442" s="13"/>
      <c r="F442" s="13"/>
      <c r="H442" s="13"/>
      <c r="I442" s="13"/>
      <c r="K442" s="13"/>
      <c r="L442" s="13"/>
    </row>
    <row r="443" spans="2:12" x14ac:dyDescent="0.25">
      <c r="B443" s="129"/>
      <c r="C443" s="129"/>
      <c r="E443" s="13"/>
      <c r="F443" s="13"/>
      <c r="H443" s="13"/>
      <c r="I443" s="13"/>
      <c r="K443" s="13"/>
      <c r="L443" s="13"/>
    </row>
    <row r="444" spans="2:12" x14ac:dyDescent="0.25">
      <c r="B444" s="129"/>
      <c r="C444" s="129"/>
      <c r="E444" s="13"/>
      <c r="F444" s="13"/>
      <c r="H444" s="13"/>
      <c r="I444" s="13"/>
      <c r="K444" s="13"/>
      <c r="L444" s="13"/>
    </row>
    <row r="445" spans="2:12" x14ac:dyDescent="0.25">
      <c r="B445" s="129"/>
      <c r="C445" s="129"/>
      <c r="E445" s="13"/>
      <c r="F445" s="13"/>
      <c r="H445" s="13"/>
      <c r="I445" s="13"/>
      <c r="K445" s="13"/>
      <c r="L445" s="13"/>
    </row>
    <row r="446" spans="2:12" x14ac:dyDescent="0.25">
      <c r="B446" s="129"/>
      <c r="C446" s="129"/>
      <c r="E446" s="13"/>
      <c r="F446" s="13"/>
      <c r="H446" s="13"/>
      <c r="I446" s="13"/>
      <c r="K446" s="13"/>
      <c r="L446" s="13"/>
    </row>
    <row r="447" spans="2:12" x14ac:dyDescent="0.25">
      <c r="B447" s="129"/>
      <c r="C447" s="129"/>
      <c r="E447" s="13"/>
      <c r="F447" s="13"/>
      <c r="H447" s="13"/>
      <c r="I447" s="13"/>
      <c r="K447" s="13"/>
      <c r="L447" s="13"/>
    </row>
    <row r="448" spans="2:12" x14ac:dyDescent="0.25">
      <c r="B448" s="129"/>
      <c r="C448" s="129"/>
      <c r="E448" s="13"/>
      <c r="F448" s="13"/>
      <c r="H448" s="13"/>
      <c r="I448" s="13"/>
      <c r="K448" s="13"/>
      <c r="L448" s="13"/>
    </row>
    <row r="449" spans="2:12" x14ac:dyDescent="0.25">
      <c r="B449" s="129"/>
      <c r="C449" s="129"/>
      <c r="E449" s="13"/>
      <c r="F449" s="13"/>
      <c r="H449" s="13"/>
      <c r="I449" s="13"/>
      <c r="K449" s="13"/>
      <c r="L449" s="13"/>
    </row>
    <row r="450" spans="2:12" x14ac:dyDescent="0.25">
      <c r="B450" s="129"/>
      <c r="C450" s="129"/>
      <c r="E450" s="13"/>
      <c r="F450" s="13"/>
      <c r="H450" s="13"/>
      <c r="I450" s="13"/>
      <c r="K450" s="13"/>
      <c r="L450" s="13"/>
    </row>
    <row r="451" spans="2:12" x14ac:dyDescent="0.25">
      <c r="B451" s="129"/>
      <c r="C451" s="129"/>
      <c r="E451" s="13"/>
      <c r="F451" s="13"/>
      <c r="H451" s="13"/>
      <c r="I451" s="13"/>
      <c r="K451" s="13"/>
      <c r="L451" s="13"/>
    </row>
    <row r="452" spans="2:12" x14ac:dyDescent="0.25">
      <c r="B452" s="129"/>
      <c r="C452" s="129"/>
      <c r="E452" s="13"/>
      <c r="F452" s="13"/>
      <c r="H452" s="13"/>
      <c r="I452" s="13"/>
      <c r="K452" s="13"/>
      <c r="L452" s="13"/>
    </row>
    <row r="453" spans="2:12" x14ac:dyDescent="0.25">
      <c r="B453" s="129"/>
      <c r="C453" s="129"/>
      <c r="E453" s="13"/>
      <c r="F453" s="13"/>
      <c r="H453" s="13"/>
      <c r="I453" s="13"/>
      <c r="K453" s="13"/>
      <c r="L453" s="13"/>
    </row>
    <row r="454" spans="2:12" x14ac:dyDescent="0.25">
      <c r="B454" s="129"/>
      <c r="C454" s="129"/>
      <c r="E454" s="13"/>
      <c r="F454" s="13"/>
      <c r="H454" s="13"/>
      <c r="I454" s="13"/>
      <c r="K454" s="13"/>
      <c r="L454" s="13"/>
    </row>
    <row r="455" spans="2:12" x14ac:dyDescent="0.25">
      <c r="B455" s="129"/>
      <c r="C455" s="129"/>
      <c r="E455" s="13"/>
      <c r="F455" s="13"/>
      <c r="H455" s="13"/>
      <c r="I455" s="13"/>
      <c r="K455" s="13"/>
      <c r="L455" s="13"/>
    </row>
    <row r="456" spans="2:12" x14ac:dyDescent="0.25">
      <c r="B456" s="129"/>
      <c r="C456" s="129"/>
      <c r="E456" s="13"/>
      <c r="F456" s="13"/>
      <c r="H456" s="13"/>
      <c r="I456" s="13"/>
      <c r="K456" s="13"/>
      <c r="L456" s="13"/>
    </row>
    <row r="457" spans="2:12" x14ac:dyDescent="0.25">
      <c r="B457" s="129"/>
      <c r="C457" s="129"/>
      <c r="E457" s="13"/>
      <c r="F457" s="13"/>
      <c r="H457" s="13"/>
      <c r="I457" s="13"/>
      <c r="K457" s="13"/>
      <c r="L457" s="13"/>
    </row>
    <row r="458" spans="2:12" x14ac:dyDescent="0.25">
      <c r="B458" s="129"/>
      <c r="C458" s="129"/>
      <c r="E458" s="13"/>
      <c r="F458" s="13"/>
      <c r="H458" s="13"/>
      <c r="I458" s="13"/>
      <c r="K458" s="13"/>
      <c r="L458" s="13"/>
    </row>
    <row r="459" spans="2:12" x14ac:dyDescent="0.25">
      <c r="B459" s="129"/>
      <c r="C459" s="129"/>
      <c r="E459" s="13"/>
      <c r="F459" s="13"/>
      <c r="H459" s="13"/>
      <c r="I459" s="13"/>
      <c r="K459" s="13"/>
      <c r="L459" s="13"/>
    </row>
    <row r="460" spans="2:12" x14ac:dyDescent="0.25">
      <c r="B460" s="129"/>
      <c r="C460" s="129"/>
      <c r="E460" s="13"/>
      <c r="F460" s="13"/>
      <c r="H460" s="13"/>
      <c r="I460" s="13"/>
      <c r="K460" s="13"/>
      <c r="L460" s="13"/>
    </row>
    <row r="461" spans="2:12" x14ac:dyDescent="0.25">
      <c r="B461" s="129"/>
      <c r="C461" s="129"/>
      <c r="E461" s="13"/>
      <c r="F461" s="13"/>
      <c r="H461" s="13"/>
      <c r="I461" s="13"/>
      <c r="K461" s="13"/>
      <c r="L461" s="13"/>
    </row>
    <row r="462" spans="2:12" x14ac:dyDescent="0.25">
      <c r="B462" s="129"/>
      <c r="C462" s="129"/>
      <c r="E462" s="13"/>
      <c r="F462" s="13"/>
      <c r="H462" s="13"/>
      <c r="I462" s="13"/>
      <c r="K462" s="13"/>
      <c r="L462" s="13"/>
    </row>
    <row r="463" spans="2:12" x14ac:dyDescent="0.25">
      <c r="B463" s="129"/>
      <c r="C463" s="129"/>
      <c r="E463" s="13"/>
      <c r="F463" s="13"/>
      <c r="H463" s="13"/>
      <c r="I463" s="13"/>
      <c r="K463" s="13"/>
      <c r="L463" s="13"/>
    </row>
    <row r="464" spans="2:12" x14ac:dyDescent="0.25">
      <c r="B464" s="129"/>
      <c r="C464" s="129"/>
      <c r="E464" s="13"/>
      <c r="F464" s="13"/>
      <c r="H464" s="13"/>
      <c r="I464" s="13"/>
      <c r="K464" s="13"/>
      <c r="L464" s="13"/>
    </row>
    <row r="465" spans="2:12" x14ac:dyDescent="0.25">
      <c r="B465" s="129"/>
      <c r="C465" s="129"/>
      <c r="E465" s="13"/>
      <c r="F465" s="13"/>
      <c r="H465" s="13"/>
      <c r="I465" s="13"/>
      <c r="K465" s="13"/>
      <c r="L465" s="13"/>
    </row>
    <row r="466" spans="2:12" x14ac:dyDescent="0.25">
      <c r="B466" s="129"/>
      <c r="C466" s="129"/>
      <c r="E466" s="13"/>
      <c r="F466" s="13"/>
      <c r="H466" s="13"/>
      <c r="I466" s="13"/>
      <c r="K466" s="13"/>
      <c r="L466" s="13"/>
    </row>
    <row r="467" spans="2:12" x14ac:dyDescent="0.25">
      <c r="B467" s="129"/>
      <c r="C467" s="129"/>
      <c r="E467" s="13"/>
      <c r="F467" s="13"/>
      <c r="H467" s="13"/>
      <c r="I467" s="13"/>
      <c r="K467" s="13"/>
      <c r="L467" s="13"/>
    </row>
    <row r="468" spans="2:12" x14ac:dyDescent="0.25">
      <c r="B468" s="129"/>
      <c r="C468" s="129"/>
      <c r="E468" s="13"/>
      <c r="F468" s="13"/>
      <c r="H468" s="13"/>
      <c r="I468" s="13"/>
      <c r="K468" s="13"/>
      <c r="L468" s="13"/>
    </row>
    <row r="469" spans="2:12" x14ac:dyDescent="0.25">
      <c r="B469" s="129"/>
      <c r="C469" s="129"/>
      <c r="E469" s="13"/>
      <c r="F469" s="13"/>
      <c r="H469" s="13"/>
      <c r="I469" s="13"/>
      <c r="K469" s="13"/>
      <c r="L469" s="13"/>
    </row>
    <row r="470" spans="2:12" x14ac:dyDescent="0.25">
      <c r="B470" s="129"/>
      <c r="C470" s="129"/>
      <c r="E470" s="13"/>
      <c r="F470" s="13"/>
      <c r="H470" s="13"/>
      <c r="I470" s="13"/>
      <c r="K470" s="13"/>
      <c r="L470" s="13"/>
    </row>
    <row r="471" spans="2:12" x14ac:dyDescent="0.25">
      <c r="B471" s="129"/>
      <c r="C471" s="129"/>
      <c r="E471" s="13"/>
      <c r="F471" s="13"/>
      <c r="H471" s="13"/>
      <c r="I471" s="13"/>
      <c r="K471" s="13"/>
      <c r="L471" s="13"/>
    </row>
    <row r="472" spans="2:12" x14ac:dyDescent="0.25">
      <c r="B472" s="129"/>
      <c r="C472" s="129"/>
      <c r="E472" s="13"/>
      <c r="F472" s="13"/>
      <c r="H472" s="13"/>
      <c r="I472" s="13"/>
      <c r="K472" s="13"/>
      <c r="L472" s="13"/>
    </row>
    <row r="473" spans="2:12" x14ac:dyDescent="0.25">
      <c r="B473" s="129"/>
      <c r="C473" s="129"/>
      <c r="E473" s="13"/>
      <c r="F473" s="13"/>
      <c r="H473" s="13"/>
      <c r="I473" s="13"/>
      <c r="K473" s="13"/>
      <c r="L473" s="13"/>
    </row>
    <row r="474" spans="2:12" x14ac:dyDescent="0.25">
      <c r="B474" s="129"/>
      <c r="C474" s="129"/>
      <c r="E474" s="13"/>
      <c r="F474" s="13"/>
      <c r="H474" s="13"/>
      <c r="I474" s="13"/>
      <c r="K474" s="13"/>
      <c r="L474" s="13"/>
    </row>
    <row r="475" spans="2:12" x14ac:dyDescent="0.25">
      <c r="B475" s="129"/>
      <c r="C475" s="129"/>
      <c r="E475" s="13"/>
      <c r="F475" s="13"/>
      <c r="H475" s="13"/>
      <c r="I475" s="13"/>
      <c r="K475" s="13"/>
      <c r="L475" s="13"/>
    </row>
    <row r="476" spans="2:12" x14ac:dyDescent="0.25">
      <c r="B476" s="129"/>
      <c r="C476" s="129"/>
      <c r="E476" s="13"/>
      <c r="F476" s="13"/>
      <c r="H476" s="13"/>
      <c r="I476" s="13"/>
      <c r="K476" s="13"/>
      <c r="L476" s="13"/>
    </row>
    <row r="477" spans="2:12" x14ac:dyDescent="0.25">
      <c r="B477" s="129"/>
      <c r="C477" s="129"/>
      <c r="E477" s="13"/>
      <c r="F477" s="13"/>
      <c r="H477" s="13"/>
      <c r="I477" s="13"/>
      <c r="K477" s="13"/>
      <c r="L477" s="13"/>
    </row>
    <row r="478" spans="2:12" x14ac:dyDescent="0.25">
      <c r="B478" s="129"/>
      <c r="C478" s="129"/>
      <c r="E478" s="13"/>
      <c r="F478" s="13"/>
      <c r="H478" s="13"/>
      <c r="I478" s="13"/>
      <c r="K478" s="13"/>
      <c r="L478" s="13"/>
    </row>
    <row r="479" spans="2:12" x14ac:dyDescent="0.25">
      <c r="B479" s="129"/>
      <c r="C479" s="129"/>
      <c r="E479" s="13"/>
      <c r="F479" s="13"/>
      <c r="H479" s="13"/>
      <c r="I479" s="13"/>
      <c r="K479" s="13"/>
      <c r="L479" s="13"/>
    </row>
    <row r="480" spans="2:12" x14ac:dyDescent="0.25">
      <c r="B480" s="129"/>
      <c r="C480" s="129"/>
      <c r="E480" s="13"/>
      <c r="F480" s="13"/>
      <c r="H480" s="13"/>
      <c r="I480" s="13"/>
      <c r="K480" s="13"/>
      <c r="L480" s="13"/>
    </row>
    <row r="481" spans="2:12" x14ac:dyDescent="0.25">
      <c r="B481" s="129"/>
      <c r="C481" s="129"/>
      <c r="E481" s="13"/>
      <c r="F481" s="13"/>
      <c r="H481" s="13"/>
      <c r="I481" s="13"/>
      <c r="K481" s="13"/>
      <c r="L481" s="13"/>
    </row>
    <row r="482" spans="2:12" x14ac:dyDescent="0.25">
      <c r="B482" s="129"/>
      <c r="C482" s="129"/>
      <c r="E482" s="13"/>
      <c r="F482" s="13"/>
      <c r="H482" s="13"/>
      <c r="I482" s="13"/>
      <c r="K482" s="13"/>
      <c r="L482" s="13"/>
    </row>
    <row r="483" spans="2:12" x14ac:dyDescent="0.25">
      <c r="B483" s="129"/>
      <c r="C483" s="129"/>
      <c r="E483" s="13"/>
      <c r="F483" s="13"/>
      <c r="H483" s="13"/>
      <c r="I483" s="13"/>
      <c r="K483" s="13"/>
      <c r="L483" s="13"/>
    </row>
    <row r="484" spans="2:12" x14ac:dyDescent="0.25">
      <c r="B484" s="129"/>
      <c r="C484" s="129"/>
      <c r="E484" s="13"/>
      <c r="F484" s="13"/>
      <c r="H484" s="13"/>
      <c r="I484" s="13"/>
      <c r="K484" s="13"/>
      <c r="L484" s="13"/>
    </row>
    <row r="485" spans="2:12" x14ac:dyDescent="0.25">
      <c r="B485" s="129"/>
      <c r="C485" s="129"/>
      <c r="E485" s="13"/>
      <c r="F485" s="13"/>
      <c r="H485" s="13"/>
      <c r="I485" s="13"/>
      <c r="K485" s="13"/>
      <c r="L485" s="13"/>
    </row>
    <row r="486" spans="2:12" x14ac:dyDescent="0.25">
      <c r="B486" s="129"/>
      <c r="C486" s="129"/>
      <c r="E486" s="13"/>
      <c r="F486" s="13"/>
      <c r="H486" s="13"/>
      <c r="I486" s="13"/>
      <c r="K486" s="13"/>
      <c r="L486" s="13"/>
    </row>
    <row r="487" spans="2:12" x14ac:dyDescent="0.25">
      <c r="B487" s="129"/>
      <c r="C487" s="129"/>
      <c r="E487" s="13"/>
      <c r="F487" s="13"/>
      <c r="H487" s="13"/>
      <c r="I487" s="13"/>
      <c r="K487" s="13"/>
      <c r="L487" s="13"/>
    </row>
    <row r="488" spans="2:12" x14ac:dyDescent="0.25">
      <c r="B488" s="129"/>
      <c r="C488" s="129"/>
      <c r="E488" s="13"/>
      <c r="F488" s="13"/>
      <c r="H488" s="13"/>
      <c r="I488" s="13"/>
      <c r="K488" s="13"/>
      <c r="L488" s="13"/>
    </row>
    <row r="489" spans="2:12" x14ac:dyDescent="0.25">
      <c r="B489" s="129"/>
      <c r="C489" s="129"/>
      <c r="E489" s="13"/>
      <c r="F489" s="13"/>
      <c r="H489" s="13"/>
      <c r="I489" s="13"/>
      <c r="K489" s="13"/>
      <c r="L489" s="13"/>
    </row>
    <row r="490" spans="2:12" x14ac:dyDescent="0.25">
      <c r="B490" s="129"/>
      <c r="C490" s="129"/>
      <c r="E490" s="13"/>
      <c r="F490" s="13"/>
      <c r="H490" s="13"/>
      <c r="I490" s="13"/>
      <c r="K490" s="13"/>
      <c r="L490" s="13"/>
    </row>
    <row r="491" spans="2:12" x14ac:dyDescent="0.25">
      <c r="B491" s="129"/>
      <c r="C491" s="129"/>
      <c r="E491" s="13"/>
      <c r="F491" s="13"/>
      <c r="H491" s="13"/>
      <c r="I491" s="13"/>
      <c r="K491" s="13"/>
      <c r="L491" s="13"/>
    </row>
    <row r="492" spans="2:12" x14ac:dyDescent="0.25">
      <c r="B492" s="129"/>
      <c r="C492" s="129"/>
      <c r="E492" s="13"/>
      <c r="F492" s="13"/>
      <c r="H492" s="13"/>
      <c r="I492" s="13"/>
      <c r="K492" s="13"/>
      <c r="L492" s="13"/>
    </row>
    <row r="493" spans="2:12" x14ac:dyDescent="0.25">
      <c r="B493" s="129"/>
      <c r="C493" s="129"/>
      <c r="E493" s="13"/>
      <c r="F493" s="13"/>
      <c r="H493" s="13"/>
      <c r="I493" s="13"/>
      <c r="K493" s="13"/>
      <c r="L493" s="13"/>
    </row>
    <row r="494" spans="2:12" x14ac:dyDescent="0.25">
      <c r="B494" s="129"/>
      <c r="C494" s="129"/>
      <c r="E494" s="13"/>
      <c r="F494" s="13"/>
      <c r="H494" s="13"/>
      <c r="I494" s="13"/>
      <c r="K494" s="13"/>
      <c r="L494" s="13"/>
    </row>
    <row r="495" spans="2:12" x14ac:dyDescent="0.25">
      <c r="B495" s="129"/>
      <c r="C495" s="129"/>
      <c r="E495" s="13"/>
      <c r="F495" s="13"/>
      <c r="H495" s="13"/>
      <c r="I495" s="13"/>
      <c r="K495" s="13"/>
      <c r="L495" s="13"/>
    </row>
    <row r="496" spans="2:12" x14ac:dyDescent="0.25">
      <c r="B496" s="129"/>
      <c r="C496" s="129"/>
      <c r="E496" s="13"/>
      <c r="F496" s="13"/>
      <c r="H496" s="13"/>
      <c r="I496" s="13"/>
      <c r="K496" s="13"/>
      <c r="L496" s="13"/>
    </row>
    <row r="497" spans="2:12" x14ac:dyDescent="0.25">
      <c r="B497" s="129"/>
      <c r="C497" s="129"/>
      <c r="E497" s="13"/>
      <c r="F497" s="13"/>
      <c r="H497" s="13"/>
      <c r="I497" s="13"/>
      <c r="K497" s="13"/>
      <c r="L497" s="13"/>
    </row>
    <row r="498" spans="2:12" x14ac:dyDescent="0.25">
      <c r="B498" s="129"/>
      <c r="C498" s="129"/>
      <c r="E498" s="13"/>
      <c r="F498" s="13"/>
      <c r="H498" s="13"/>
      <c r="I498" s="13"/>
      <c r="K498" s="13"/>
      <c r="L498" s="13"/>
    </row>
    <row r="499" spans="2:12" x14ac:dyDescent="0.25">
      <c r="B499" s="129"/>
      <c r="C499" s="129"/>
      <c r="E499" s="13"/>
      <c r="F499" s="13"/>
      <c r="H499" s="13"/>
      <c r="I499" s="13"/>
      <c r="K499" s="13"/>
      <c r="L499" s="13"/>
    </row>
    <row r="500" spans="2:12" x14ac:dyDescent="0.25">
      <c r="B500" s="129"/>
      <c r="C500" s="129"/>
      <c r="E500" s="13"/>
      <c r="F500" s="13"/>
      <c r="H500" s="13"/>
      <c r="I500" s="13"/>
      <c r="K500" s="13"/>
      <c r="L500" s="13"/>
    </row>
    <row r="501" spans="2:12" x14ac:dyDescent="0.25">
      <c r="B501" s="129"/>
      <c r="C501" s="129"/>
      <c r="E501" s="13"/>
      <c r="F501" s="13"/>
      <c r="H501" s="13"/>
      <c r="I501" s="13"/>
      <c r="K501" s="13"/>
      <c r="L501" s="13"/>
    </row>
    <row r="502" spans="2:12" x14ac:dyDescent="0.25">
      <c r="B502" s="129"/>
      <c r="C502" s="129"/>
      <c r="E502" s="13"/>
      <c r="F502" s="13"/>
      <c r="H502" s="13"/>
      <c r="I502" s="13"/>
      <c r="K502" s="13"/>
      <c r="L502" s="13"/>
    </row>
    <row r="503" spans="2:12" x14ac:dyDescent="0.25">
      <c r="B503" s="129"/>
      <c r="C503" s="129"/>
      <c r="E503" s="13"/>
      <c r="F503" s="13"/>
      <c r="H503" s="13"/>
      <c r="I503" s="13"/>
      <c r="K503" s="13"/>
      <c r="L503" s="13"/>
    </row>
    <row r="504" spans="2:12" x14ac:dyDescent="0.25">
      <c r="B504" s="129"/>
      <c r="C504" s="129"/>
      <c r="E504" s="13"/>
      <c r="F504" s="13"/>
      <c r="H504" s="13"/>
      <c r="I504" s="13"/>
      <c r="K504" s="13"/>
      <c r="L504" s="13"/>
    </row>
    <row r="505" spans="2:12" x14ac:dyDescent="0.25">
      <c r="B505" s="129"/>
      <c r="C505" s="129"/>
      <c r="E505" s="13"/>
      <c r="F505" s="13"/>
      <c r="H505" s="13"/>
      <c r="I505" s="13"/>
      <c r="K505" s="13"/>
      <c r="L505" s="13"/>
    </row>
    <row r="506" spans="2:12" x14ac:dyDescent="0.25">
      <c r="B506" s="129"/>
      <c r="C506" s="129"/>
      <c r="E506" s="13"/>
      <c r="F506" s="13"/>
      <c r="H506" s="13"/>
      <c r="I506" s="13"/>
      <c r="K506" s="13"/>
      <c r="L506" s="13"/>
    </row>
    <row r="507" spans="2:12" x14ac:dyDescent="0.25">
      <c r="B507" s="129"/>
      <c r="C507" s="129"/>
      <c r="E507" s="13"/>
      <c r="F507" s="13"/>
      <c r="H507" s="13"/>
      <c r="I507" s="13"/>
      <c r="K507" s="13"/>
      <c r="L507" s="13"/>
    </row>
    <row r="508" spans="2:12" x14ac:dyDescent="0.25">
      <c r="B508" s="129"/>
      <c r="C508" s="129"/>
      <c r="E508" s="13"/>
      <c r="F508" s="13"/>
      <c r="H508" s="13"/>
      <c r="I508" s="13"/>
      <c r="K508" s="13"/>
      <c r="L508" s="13"/>
    </row>
    <row r="509" spans="2:12" x14ac:dyDescent="0.25">
      <c r="B509" s="129"/>
      <c r="C509" s="129"/>
      <c r="E509" s="13"/>
      <c r="F509" s="13"/>
      <c r="H509" s="13"/>
      <c r="I509" s="13"/>
      <c r="K509" s="13"/>
      <c r="L509" s="13"/>
    </row>
    <row r="510" spans="2:12" x14ac:dyDescent="0.25">
      <c r="B510" s="129"/>
      <c r="C510" s="129"/>
      <c r="E510" s="13"/>
      <c r="F510" s="13"/>
      <c r="H510" s="13"/>
      <c r="I510" s="13"/>
      <c r="K510" s="13"/>
      <c r="L510" s="13"/>
    </row>
    <row r="511" spans="2:12" x14ac:dyDescent="0.25">
      <c r="B511" s="129"/>
      <c r="C511" s="129"/>
      <c r="E511" s="13"/>
      <c r="F511" s="13"/>
      <c r="H511" s="13"/>
      <c r="I511" s="13"/>
      <c r="K511" s="13"/>
      <c r="L511" s="13"/>
    </row>
    <row r="512" spans="2:12" x14ac:dyDescent="0.25">
      <c r="B512" s="129"/>
      <c r="C512" s="129"/>
      <c r="E512" s="13"/>
      <c r="F512" s="13"/>
      <c r="H512" s="13"/>
      <c r="I512" s="13"/>
      <c r="K512" s="13"/>
      <c r="L512" s="13"/>
    </row>
    <row r="513" spans="2:12" x14ac:dyDescent="0.25">
      <c r="B513" s="129"/>
      <c r="C513" s="129"/>
      <c r="E513" s="13"/>
      <c r="F513" s="13"/>
      <c r="H513" s="13"/>
      <c r="I513" s="13"/>
      <c r="K513" s="13"/>
      <c r="L513" s="13"/>
    </row>
    <row r="514" spans="2:12" x14ac:dyDescent="0.25">
      <c r="B514" s="129"/>
      <c r="C514" s="129"/>
      <c r="E514" s="13"/>
      <c r="F514" s="13"/>
      <c r="H514" s="13"/>
      <c r="I514" s="13"/>
      <c r="K514" s="13"/>
      <c r="L514" s="13"/>
    </row>
    <row r="515" spans="2:12" x14ac:dyDescent="0.25">
      <c r="B515" s="129"/>
      <c r="C515" s="129"/>
      <c r="E515" s="13"/>
      <c r="F515" s="13"/>
      <c r="H515" s="13"/>
      <c r="I515" s="13"/>
      <c r="K515" s="13"/>
      <c r="L515" s="13"/>
    </row>
    <row r="516" spans="2:12" x14ac:dyDescent="0.25">
      <c r="B516" s="129"/>
      <c r="C516" s="129"/>
      <c r="E516" s="13"/>
      <c r="F516" s="13"/>
      <c r="H516" s="13"/>
      <c r="I516" s="13"/>
      <c r="K516" s="13"/>
      <c r="L516" s="13"/>
    </row>
    <row r="517" spans="2:12" x14ac:dyDescent="0.25">
      <c r="B517" s="129"/>
      <c r="C517" s="129"/>
      <c r="E517" s="13"/>
      <c r="F517" s="13"/>
      <c r="H517" s="13"/>
      <c r="I517" s="13"/>
      <c r="K517" s="13"/>
      <c r="L517" s="13"/>
    </row>
    <row r="518" spans="2:12" x14ac:dyDescent="0.25">
      <c r="B518" s="129"/>
      <c r="C518" s="129"/>
      <c r="E518" s="13"/>
      <c r="F518" s="13"/>
      <c r="H518" s="13"/>
      <c r="I518" s="13"/>
      <c r="K518" s="13"/>
      <c r="L518" s="13"/>
    </row>
    <row r="519" spans="2:12" x14ac:dyDescent="0.25">
      <c r="B519" s="129"/>
      <c r="C519" s="129"/>
      <c r="E519" s="13"/>
      <c r="F519" s="13"/>
      <c r="H519" s="13"/>
      <c r="I519" s="13"/>
      <c r="K519" s="13"/>
      <c r="L519" s="13"/>
    </row>
    <row r="520" spans="2:12" x14ac:dyDescent="0.25">
      <c r="B520" s="129"/>
      <c r="C520" s="129"/>
      <c r="E520" s="13"/>
      <c r="F520" s="13"/>
      <c r="H520" s="13"/>
      <c r="I520" s="13"/>
      <c r="K520" s="13"/>
      <c r="L520" s="13"/>
    </row>
    <row r="521" spans="2:12" x14ac:dyDescent="0.25">
      <c r="B521" s="129"/>
      <c r="C521" s="129"/>
      <c r="E521" s="13"/>
      <c r="F521" s="13"/>
      <c r="H521" s="13"/>
      <c r="I521" s="13"/>
      <c r="K521" s="13"/>
      <c r="L521" s="13"/>
    </row>
    <row r="522" spans="2:12" x14ac:dyDescent="0.25">
      <c r="B522" s="129"/>
      <c r="C522" s="129"/>
      <c r="E522" s="13"/>
      <c r="F522" s="13"/>
      <c r="H522" s="13"/>
      <c r="I522" s="13"/>
      <c r="K522" s="13"/>
      <c r="L522" s="13"/>
    </row>
    <row r="523" spans="2:12" x14ac:dyDescent="0.25">
      <c r="B523" s="129"/>
      <c r="C523" s="129"/>
      <c r="E523" s="13"/>
      <c r="F523" s="13"/>
      <c r="H523" s="13"/>
      <c r="I523" s="13"/>
      <c r="K523" s="13"/>
      <c r="L523" s="13"/>
    </row>
    <row r="524" spans="2:12" x14ac:dyDescent="0.25">
      <c r="B524" s="129"/>
      <c r="C524" s="129"/>
      <c r="E524" s="13"/>
      <c r="F524" s="13"/>
      <c r="H524" s="13"/>
      <c r="I524" s="13"/>
      <c r="K524" s="13"/>
      <c r="L524" s="13"/>
    </row>
    <row r="525" spans="2:12" x14ac:dyDescent="0.25">
      <c r="B525" s="129"/>
      <c r="C525" s="129"/>
      <c r="E525" s="13"/>
      <c r="F525" s="13"/>
      <c r="H525" s="13"/>
      <c r="I525" s="13"/>
      <c r="K525" s="13"/>
      <c r="L525" s="13"/>
    </row>
    <row r="526" spans="2:12" x14ac:dyDescent="0.25">
      <c r="B526" s="129"/>
      <c r="C526" s="129"/>
      <c r="E526" s="13"/>
      <c r="F526" s="13"/>
      <c r="H526" s="13"/>
      <c r="I526" s="13"/>
      <c r="K526" s="13"/>
      <c r="L526" s="13"/>
    </row>
    <row r="527" spans="2:12" x14ac:dyDescent="0.25">
      <c r="B527" s="129"/>
      <c r="C527" s="129"/>
      <c r="E527" s="13"/>
      <c r="F527" s="13"/>
      <c r="H527" s="13"/>
      <c r="I527" s="13"/>
      <c r="K527" s="13"/>
      <c r="L527" s="13"/>
    </row>
    <row r="528" spans="2:12" x14ac:dyDescent="0.25">
      <c r="B528" s="129"/>
      <c r="C528" s="129"/>
      <c r="E528" s="13"/>
      <c r="F528" s="13"/>
      <c r="H528" s="13"/>
      <c r="I528" s="13"/>
      <c r="K528" s="13"/>
      <c r="L528" s="13"/>
    </row>
    <row r="529" spans="2:12" x14ac:dyDescent="0.25">
      <c r="B529" s="129"/>
      <c r="C529" s="129"/>
      <c r="E529" s="13"/>
      <c r="F529" s="13"/>
      <c r="H529" s="13"/>
      <c r="I529" s="13"/>
      <c r="K529" s="13"/>
      <c r="L529" s="13"/>
    </row>
    <row r="530" spans="2:12" x14ac:dyDescent="0.25">
      <c r="B530" s="129"/>
      <c r="C530" s="129"/>
      <c r="E530" s="13"/>
      <c r="F530" s="13"/>
      <c r="H530" s="13"/>
      <c r="I530" s="13"/>
      <c r="K530" s="13"/>
      <c r="L530" s="13"/>
    </row>
    <row r="531" spans="2:12" x14ac:dyDescent="0.25">
      <c r="B531" s="129"/>
      <c r="C531" s="129"/>
      <c r="E531" s="13"/>
      <c r="F531" s="13"/>
      <c r="H531" s="13"/>
      <c r="I531" s="13"/>
      <c r="K531" s="13"/>
      <c r="L531" s="13"/>
    </row>
    <row r="532" spans="2:12" x14ac:dyDescent="0.25">
      <c r="B532" s="129"/>
      <c r="C532" s="129"/>
      <c r="E532" s="13"/>
      <c r="F532" s="13"/>
      <c r="H532" s="13"/>
      <c r="I532" s="13"/>
      <c r="K532" s="13"/>
      <c r="L532" s="13"/>
    </row>
    <row r="533" spans="2:12" x14ac:dyDescent="0.25">
      <c r="B533" s="129"/>
      <c r="C533" s="129"/>
      <c r="E533" s="13"/>
      <c r="F533" s="13"/>
      <c r="H533" s="13"/>
      <c r="I533" s="13"/>
      <c r="K533" s="13"/>
      <c r="L533" s="13"/>
    </row>
    <row r="534" spans="2:12" x14ac:dyDescent="0.25">
      <c r="B534" s="129"/>
      <c r="C534" s="129"/>
      <c r="E534" s="13"/>
      <c r="F534" s="13"/>
      <c r="H534" s="13"/>
      <c r="I534" s="13"/>
      <c r="K534" s="13"/>
      <c r="L534" s="13"/>
    </row>
    <row r="535" spans="2:12" x14ac:dyDescent="0.25">
      <c r="B535" s="129"/>
      <c r="C535" s="129"/>
      <c r="E535" s="13"/>
      <c r="F535" s="13"/>
      <c r="H535" s="13"/>
      <c r="I535" s="13"/>
      <c r="K535" s="13"/>
      <c r="L535" s="13"/>
    </row>
    <row r="536" spans="2:12" x14ac:dyDescent="0.25">
      <c r="B536" s="129"/>
      <c r="C536" s="129"/>
      <c r="E536" s="13"/>
      <c r="F536" s="13"/>
      <c r="H536" s="13"/>
      <c r="I536" s="13"/>
      <c r="K536" s="13"/>
      <c r="L536" s="13"/>
    </row>
    <row r="537" spans="2:12" x14ac:dyDescent="0.25">
      <c r="B537" s="129"/>
      <c r="C537" s="129"/>
      <c r="E537" s="13"/>
      <c r="F537" s="13"/>
      <c r="H537" s="13"/>
      <c r="I537" s="13"/>
      <c r="K537" s="13"/>
      <c r="L537" s="13"/>
    </row>
    <row r="538" spans="2:12" x14ac:dyDescent="0.25">
      <c r="B538" s="129"/>
      <c r="C538" s="129"/>
      <c r="E538" s="13"/>
      <c r="F538" s="13"/>
      <c r="H538" s="13"/>
      <c r="I538" s="13"/>
      <c r="K538" s="13"/>
      <c r="L538" s="13"/>
    </row>
    <row r="539" spans="2:12" x14ac:dyDescent="0.25">
      <c r="B539" s="129"/>
      <c r="C539" s="129"/>
      <c r="E539" s="13"/>
      <c r="F539" s="13"/>
      <c r="H539" s="13"/>
      <c r="I539" s="13"/>
      <c r="K539" s="13"/>
      <c r="L539" s="13"/>
    </row>
    <row r="540" spans="2:12" x14ac:dyDescent="0.25">
      <c r="B540" s="129"/>
      <c r="C540" s="129"/>
      <c r="E540" s="13"/>
      <c r="F540" s="13"/>
      <c r="H540" s="13"/>
      <c r="I540" s="13"/>
      <c r="K540" s="13"/>
      <c r="L540" s="13"/>
    </row>
    <row r="541" spans="2:12" x14ac:dyDescent="0.25">
      <c r="B541" s="129"/>
      <c r="C541" s="129"/>
      <c r="E541" s="13"/>
      <c r="F541" s="13"/>
      <c r="H541" s="13"/>
      <c r="I541" s="13"/>
      <c r="K541" s="13"/>
      <c r="L541" s="13"/>
    </row>
    <row r="542" spans="2:12" x14ac:dyDescent="0.25">
      <c r="B542" s="129"/>
      <c r="C542" s="129"/>
      <c r="E542" s="13"/>
      <c r="F542" s="13"/>
      <c r="H542" s="13"/>
      <c r="I542" s="13"/>
      <c r="K542" s="13"/>
      <c r="L542" s="13"/>
    </row>
    <row r="543" spans="2:12" x14ac:dyDescent="0.25">
      <c r="B543" s="129"/>
      <c r="C543" s="129"/>
      <c r="E543" s="13"/>
      <c r="F543" s="13"/>
      <c r="H543" s="13"/>
      <c r="I543" s="13"/>
      <c r="K543" s="13"/>
      <c r="L543" s="13"/>
    </row>
    <row r="544" spans="2:12" x14ac:dyDescent="0.25">
      <c r="B544" s="129"/>
      <c r="C544" s="129"/>
      <c r="E544" s="13"/>
      <c r="F544" s="13"/>
      <c r="H544" s="13"/>
      <c r="I544" s="13"/>
      <c r="K544" s="13"/>
      <c r="L544" s="13"/>
    </row>
    <row r="545" spans="2:12" x14ac:dyDescent="0.25">
      <c r="B545" s="129"/>
      <c r="C545" s="129"/>
      <c r="E545" s="13"/>
      <c r="F545" s="13"/>
      <c r="H545" s="13"/>
      <c r="I545" s="13"/>
      <c r="K545" s="13"/>
      <c r="L545" s="13"/>
    </row>
    <row r="546" spans="2:12" x14ac:dyDescent="0.25">
      <c r="B546" s="129"/>
      <c r="C546" s="129"/>
      <c r="E546" s="13"/>
      <c r="F546" s="13"/>
      <c r="H546" s="13"/>
      <c r="I546" s="13"/>
      <c r="K546" s="13"/>
      <c r="L546" s="13"/>
    </row>
    <row r="547" spans="2:12" x14ac:dyDescent="0.25">
      <c r="B547" s="129"/>
      <c r="C547" s="129"/>
      <c r="E547" s="13"/>
      <c r="F547" s="13"/>
      <c r="H547" s="13"/>
      <c r="I547" s="13"/>
      <c r="K547" s="13"/>
      <c r="L547" s="13"/>
    </row>
    <row r="548" spans="2:12" x14ac:dyDescent="0.25">
      <c r="B548" s="129"/>
      <c r="C548" s="129"/>
      <c r="E548" s="13"/>
      <c r="F548" s="13"/>
      <c r="H548" s="13"/>
      <c r="I548" s="13"/>
      <c r="K548" s="13"/>
      <c r="L548" s="13"/>
    </row>
    <row r="549" spans="2:12" x14ac:dyDescent="0.25">
      <c r="B549" s="129"/>
      <c r="C549" s="129"/>
      <c r="E549" s="13"/>
      <c r="F549" s="13"/>
      <c r="H549" s="13"/>
      <c r="I549" s="13"/>
      <c r="K549" s="13"/>
      <c r="L549" s="13"/>
    </row>
    <row r="550" spans="2:12" x14ac:dyDescent="0.25">
      <c r="B550" s="129"/>
      <c r="C550" s="129"/>
      <c r="E550" s="13"/>
      <c r="F550" s="13"/>
      <c r="H550" s="13"/>
      <c r="I550" s="13"/>
      <c r="K550" s="13"/>
      <c r="L550" s="13"/>
    </row>
    <row r="551" spans="2:12" x14ac:dyDescent="0.25">
      <c r="B551" s="129"/>
      <c r="C551" s="129"/>
      <c r="E551" s="13"/>
      <c r="F551" s="13"/>
      <c r="H551" s="13"/>
      <c r="I551" s="13"/>
      <c r="K551" s="13"/>
      <c r="L551" s="13"/>
    </row>
    <row r="552" spans="2:12" x14ac:dyDescent="0.25">
      <c r="B552" s="129"/>
      <c r="C552" s="129"/>
      <c r="E552" s="13"/>
      <c r="F552" s="13"/>
      <c r="H552" s="13"/>
      <c r="I552" s="13"/>
      <c r="K552" s="13"/>
      <c r="L552" s="13"/>
    </row>
    <row r="553" spans="2:12" x14ac:dyDescent="0.25">
      <c r="B553" s="129"/>
      <c r="C553" s="129"/>
      <c r="E553" s="13"/>
      <c r="F553" s="13"/>
      <c r="H553" s="13"/>
      <c r="I553" s="13"/>
      <c r="K553" s="13"/>
      <c r="L553" s="13"/>
    </row>
    <row r="554" spans="2:12" x14ac:dyDescent="0.25">
      <c r="B554" s="129"/>
      <c r="C554" s="129"/>
      <c r="E554" s="13"/>
      <c r="F554" s="13"/>
      <c r="H554" s="13"/>
      <c r="I554" s="13"/>
      <c r="K554" s="13"/>
      <c r="L554" s="13"/>
    </row>
    <row r="555" spans="2:12" x14ac:dyDescent="0.25">
      <c r="B555" s="129"/>
      <c r="C555" s="129"/>
      <c r="E555" s="13"/>
      <c r="F555" s="13"/>
      <c r="H555" s="13"/>
      <c r="I555" s="13"/>
      <c r="K555" s="13"/>
      <c r="L555" s="13"/>
    </row>
    <row r="556" spans="2:12" x14ac:dyDescent="0.25">
      <c r="B556" s="129"/>
      <c r="C556" s="129"/>
      <c r="E556" s="13"/>
      <c r="F556" s="13"/>
      <c r="H556" s="13"/>
      <c r="I556" s="13"/>
      <c r="K556" s="13"/>
      <c r="L556" s="13"/>
    </row>
    <row r="557" spans="2:12" x14ac:dyDescent="0.25">
      <c r="B557" s="129"/>
      <c r="C557" s="129"/>
      <c r="E557" s="13"/>
      <c r="F557" s="13"/>
      <c r="H557" s="13"/>
      <c r="I557" s="13"/>
      <c r="K557" s="13"/>
      <c r="L557" s="13"/>
    </row>
    <row r="558" spans="2:12" x14ac:dyDescent="0.25">
      <c r="B558" s="129"/>
      <c r="C558" s="129"/>
      <c r="E558" s="13"/>
      <c r="F558" s="13"/>
      <c r="H558" s="13"/>
      <c r="I558" s="13"/>
      <c r="K558" s="13"/>
      <c r="L558" s="13"/>
    </row>
    <row r="559" spans="2:12" x14ac:dyDescent="0.25">
      <c r="B559" s="129"/>
      <c r="C559" s="129"/>
      <c r="E559" s="13"/>
      <c r="F559" s="13"/>
      <c r="H559" s="13"/>
      <c r="I559" s="13"/>
      <c r="K559" s="13"/>
      <c r="L559" s="13"/>
    </row>
    <row r="560" spans="2:12" x14ac:dyDescent="0.25">
      <c r="B560" s="129"/>
      <c r="C560" s="129"/>
      <c r="E560" s="13"/>
      <c r="F560" s="13"/>
      <c r="H560" s="13"/>
      <c r="I560" s="13"/>
      <c r="K560" s="13"/>
      <c r="L560" s="13"/>
    </row>
    <row r="561" spans="2:12" x14ac:dyDescent="0.25">
      <c r="B561" s="129"/>
      <c r="C561" s="129"/>
      <c r="E561" s="13"/>
      <c r="F561" s="13"/>
      <c r="H561" s="13"/>
      <c r="I561" s="13"/>
      <c r="K561" s="13"/>
      <c r="L561" s="13"/>
    </row>
    <row r="562" spans="2:12" x14ac:dyDescent="0.25">
      <c r="B562" s="129"/>
      <c r="C562" s="129"/>
      <c r="E562" s="13"/>
      <c r="F562" s="13"/>
      <c r="H562" s="13"/>
      <c r="I562" s="13"/>
      <c r="K562" s="13"/>
      <c r="L562" s="13"/>
    </row>
    <row r="563" spans="2:12" x14ac:dyDescent="0.25">
      <c r="B563" s="129"/>
      <c r="C563" s="129"/>
      <c r="E563" s="13"/>
      <c r="F563" s="13"/>
      <c r="H563" s="13"/>
      <c r="I563" s="13"/>
      <c r="K563" s="13"/>
      <c r="L563" s="13"/>
    </row>
    <row r="564" spans="2:12" x14ac:dyDescent="0.25">
      <c r="B564" s="129"/>
      <c r="C564" s="129"/>
      <c r="E564" s="13"/>
      <c r="F564" s="13"/>
      <c r="H564" s="13"/>
      <c r="I564" s="13"/>
      <c r="K564" s="13"/>
      <c r="L564" s="13"/>
    </row>
    <row r="565" spans="2:12" x14ac:dyDescent="0.25">
      <c r="B565" s="129"/>
      <c r="C565" s="129"/>
      <c r="E565" s="13"/>
      <c r="F565" s="13"/>
      <c r="H565" s="13"/>
      <c r="I565" s="13"/>
      <c r="K565" s="13"/>
      <c r="L565" s="13"/>
    </row>
    <row r="566" spans="2:12" x14ac:dyDescent="0.25">
      <c r="B566" s="129"/>
      <c r="C566" s="129"/>
      <c r="E566" s="13"/>
      <c r="F566" s="13"/>
      <c r="H566" s="13"/>
      <c r="I566" s="13"/>
      <c r="K566" s="13"/>
      <c r="L566" s="13"/>
    </row>
    <row r="567" spans="2:12" x14ac:dyDescent="0.25">
      <c r="B567" s="129"/>
      <c r="C567" s="129"/>
      <c r="E567" s="13"/>
      <c r="F567" s="13"/>
      <c r="H567" s="13"/>
      <c r="I567" s="13"/>
      <c r="K567" s="13"/>
      <c r="L567" s="13"/>
    </row>
    <row r="568" spans="2:12" x14ac:dyDescent="0.25">
      <c r="B568" s="129"/>
      <c r="C568" s="129"/>
      <c r="E568" s="13"/>
      <c r="F568" s="13"/>
      <c r="H568" s="13"/>
      <c r="I568" s="13"/>
      <c r="K568" s="13"/>
      <c r="L568" s="13"/>
    </row>
    <row r="569" spans="2:12" x14ac:dyDescent="0.25">
      <c r="B569" s="129"/>
      <c r="C569" s="129"/>
      <c r="E569" s="13"/>
      <c r="F569" s="13"/>
      <c r="H569" s="13"/>
      <c r="I569" s="13"/>
      <c r="K569" s="13"/>
      <c r="L569" s="13"/>
    </row>
    <row r="570" spans="2:12" x14ac:dyDescent="0.25">
      <c r="B570" s="129"/>
      <c r="C570" s="129"/>
      <c r="E570" s="13"/>
      <c r="F570" s="13"/>
      <c r="H570" s="13"/>
      <c r="I570" s="13"/>
      <c r="K570" s="13"/>
      <c r="L570" s="13"/>
    </row>
    <row r="571" spans="2:12" x14ac:dyDescent="0.25">
      <c r="B571" s="129"/>
      <c r="C571" s="129"/>
      <c r="E571" s="13"/>
      <c r="F571" s="13"/>
      <c r="H571" s="13"/>
      <c r="I571" s="13"/>
      <c r="K571" s="13"/>
      <c r="L571" s="13"/>
    </row>
    <row r="572" spans="2:12" x14ac:dyDescent="0.25">
      <c r="B572" s="129"/>
      <c r="C572" s="129"/>
      <c r="E572" s="13"/>
      <c r="F572" s="13"/>
      <c r="H572" s="13"/>
      <c r="I572" s="13"/>
      <c r="K572" s="13"/>
      <c r="L572" s="13"/>
    </row>
    <row r="573" spans="2:12" x14ac:dyDescent="0.25">
      <c r="B573" s="129"/>
      <c r="C573" s="129"/>
      <c r="E573" s="13"/>
      <c r="F573" s="13"/>
      <c r="H573" s="13"/>
      <c r="I573" s="13"/>
      <c r="K573" s="13"/>
      <c r="L573" s="13"/>
    </row>
    <row r="574" spans="2:12" x14ac:dyDescent="0.25">
      <c r="B574" s="129"/>
      <c r="C574" s="129"/>
      <c r="E574" s="13"/>
      <c r="F574" s="13"/>
      <c r="H574" s="13"/>
      <c r="I574" s="13"/>
      <c r="K574" s="13"/>
      <c r="L574" s="13"/>
    </row>
    <row r="575" spans="2:12" x14ac:dyDescent="0.25">
      <c r="B575" s="129"/>
      <c r="C575" s="129"/>
      <c r="E575" s="13"/>
      <c r="F575" s="13"/>
      <c r="H575" s="13"/>
      <c r="I575" s="13"/>
      <c r="K575" s="13"/>
      <c r="L575" s="13"/>
    </row>
    <row r="576" spans="2:12" x14ac:dyDescent="0.25">
      <c r="B576" s="129"/>
      <c r="C576" s="129"/>
      <c r="E576" s="13"/>
      <c r="F576" s="13"/>
      <c r="H576" s="13"/>
      <c r="I576" s="13"/>
      <c r="K576" s="13"/>
      <c r="L576" s="13"/>
    </row>
    <row r="577" spans="2:12" x14ac:dyDescent="0.25">
      <c r="B577" s="129"/>
      <c r="C577" s="129"/>
      <c r="E577" s="13"/>
      <c r="F577" s="13"/>
      <c r="H577" s="13"/>
      <c r="I577" s="13"/>
      <c r="K577" s="13"/>
      <c r="L577" s="13"/>
    </row>
    <row r="578" spans="2:12" x14ac:dyDescent="0.25">
      <c r="B578" s="129"/>
      <c r="C578" s="129"/>
      <c r="E578" s="13"/>
      <c r="F578" s="13"/>
      <c r="H578" s="13"/>
      <c r="I578" s="13"/>
      <c r="K578" s="13"/>
      <c r="L578" s="13"/>
    </row>
    <row r="579" spans="2:12" x14ac:dyDescent="0.25">
      <c r="B579" s="129"/>
      <c r="C579" s="129"/>
      <c r="E579" s="13"/>
      <c r="F579" s="13"/>
      <c r="H579" s="13"/>
      <c r="I579" s="13"/>
      <c r="K579" s="13"/>
      <c r="L579" s="13"/>
    </row>
    <row r="580" spans="2:12" x14ac:dyDescent="0.25">
      <c r="B580" s="129"/>
      <c r="C580" s="129"/>
      <c r="E580" s="13"/>
      <c r="F580" s="13"/>
      <c r="H580" s="13"/>
      <c r="I580" s="13"/>
      <c r="K580" s="13"/>
      <c r="L580" s="13"/>
    </row>
    <row r="581" spans="2:12" x14ac:dyDescent="0.25">
      <c r="B581" s="129"/>
      <c r="C581" s="129"/>
      <c r="E581" s="13"/>
      <c r="F581" s="13"/>
      <c r="H581" s="13"/>
      <c r="I581" s="13"/>
      <c r="K581" s="13"/>
      <c r="L581" s="13"/>
    </row>
    <row r="582" spans="2:12" x14ac:dyDescent="0.25">
      <c r="B582" s="129"/>
      <c r="C582" s="129"/>
      <c r="E582" s="13"/>
      <c r="F582" s="13"/>
      <c r="H582" s="13"/>
      <c r="I582" s="13"/>
      <c r="K582" s="13"/>
      <c r="L582" s="13"/>
    </row>
    <row r="583" spans="2:12" x14ac:dyDescent="0.25">
      <c r="B583" s="129"/>
      <c r="C583" s="129"/>
      <c r="E583" s="13"/>
      <c r="F583" s="13"/>
      <c r="H583" s="13"/>
      <c r="I583" s="13"/>
      <c r="K583" s="13"/>
      <c r="L583" s="13"/>
    </row>
    <row r="584" spans="2:12" x14ac:dyDescent="0.25">
      <c r="B584" s="129"/>
      <c r="C584" s="129"/>
      <c r="E584" s="13"/>
      <c r="F584" s="13"/>
      <c r="H584" s="13"/>
      <c r="I584" s="13"/>
      <c r="K584" s="13"/>
      <c r="L584" s="13"/>
    </row>
    <row r="585" spans="2:12" x14ac:dyDescent="0.25">
      <c r="B585" s="129"/>
      <c r="C585" s="129"/>
      <c r="E585" s="13"/>
      <c r="F585" s="13"/>
      <c r="H585" s="13"/>
      <c r="I585" s="13"/>
      <c r="K585" s="13"/>
      <c r="L585" s="13"/>
    </row>
    <row r="586" spans="2:12" x14ac:dyDescent="0.25">
      <c r="B586" s="129"/>
      <c r="C586" s="129"/>
      <c r="E586" s="13"/>
      <c r="F586" s="13"/>
      <c r="H586" s="13"/>
      <c r="I586" s="13"/>
      <c r="K586" s="13"/>
      <c r="L586" s="13"/>
    </row>
    <row r="587" spans="2:12" x14ac:dyDescent="0.25">
      <c r="B587" s="129"/>
      <c r="C587" s="129"/>
      <c r="E587" s="13"/>
      <c r="F587" s="13"/>
      <c r="H587" s="13"/>
      <c r="I587" s="13"/>
      <c r="K587" s="13"/>
      <c r="L587" s="13"/>
    </row>
    <row r="588" spans="2:12" x14ac:dyDescent="0.25">
      <c r="B588" s="129"/>
      <c r="C588" s="129"/>
      <c r="E588" s="13"/>
      <c r="F588" s="13"/>
      <c r="H588" s="13"/>
      <c r="I588" s="13"/>
      <c r="K588" s="13"/>
      <c r="L588" s="13"/>
    </row>
    <row r="589" spans="2:12" x14ac:dyDescent="0.25">
      <c r="B589" s="129"/>
      <c r="C589" s="129"/>
      <c r="E589" s="13"/>
      <c r="F589" s="13"/>
      <c r="H589" s="13"/>
      <c r="I589" s="13"/>
      <c r="K589" s="13"/>
      <c r="L589" s="13"/>
    </row>
    <row r="590" spans="2:12" x14ac:dyDescent="0.25">
      <c r="B590" s="129"/>
      <c r="C590" s="129"/>
      <c r="E590" s="13"/>
      <c r="F590" s="13"/>
      <c r="H590" s="13"/>
      <c r="I590" s="13"/>
      <c r="K590" s="13"/>
      <c r="L590" s="13"/>
    </row>
    <row r="591" spans="2:12" x14ac:dyDescent="0.25">
      <c r="B591" s="129"/>
      <c r="C591" s="129"/>
      <c r="E591" s="13"/>
      <c r="F591" s="13"/>
      <c r="H591" s="13"/>
      <c r="I591" s="13"/>
      <c r="K591" s="13"/>
      <c r="L591" s="13"/>
    </row>
    <row r="592" spans="2:12" x14ac:dyDescent="0.25">
      <c r="B592" s="129"/>
      <c r="C592" s="129"/>
      <c r="E592" s="13"/>
      <c r="F592" s="13"/>
      <c r="H592" s="13"/>
      <c r="I592" s="13"/>
      <c r="K592" s="13"/>
      <c r="L592" s="13"/>
    </row>
    <row r="593" spans="2:12" x14ac:dyDescent="0.25">
      <c r="B593" s="129"/>
      <c r="C593" s="129"/>
      <c r="E593" s="13"/>
      <c r="F593" s="13"/>
      <c r="H593" s="13"/>
      <c r="I593" s="13"/>
      <c r="K593" s="13"/>
      <c r="L593" s="13"/>
    </row>
    <row r="594" spans="2:12" x14ac:dyDescent="0.25">
      <c r="B594" s="129"/>
      <c r="C594" s="129"/>
      <c r="E594" s="13"/>
      <c r="F594" s="13"/>
      <c r="H594" s="13"/>
      <c r="I594" s="13"/>
      <c r="K594" s="13"/>
      <c r="L594" s="13"/>
    </row>
    <row r="595" spans="2:12" x14ac:dyDescent="0.25">
      <c r="B595" s="129"/>
      <c r="C595" s="129"/>
      <c r="E595" s="13"/>
      <c r="F595" s="13"/>
      <c r="H595" s="13"/>
      <c r="I595" s="13"/>
      <c r="K595" s="13"/>
      <c r="L595" s="13"/>
    </row>
    <row r="596" spans="2:12" x14ac:dyDescent="0.25">
      <c r="B596" s="129"/>
      <c r="C596" s="129"/>
      <c r="E596" s="13"/>
      <c r="F596" s="13"/>
      <c r="H596" s="13"/>
      <c r="I596" s="13"/>
      <c r="K596" s="13"/>
      <c r="L596" s="13"/>
    </row>
    <row r="597" spans="2:12" x14ac:dyDescent="0.25">
      <c r="B597" s="129"/>
      <c r="C597" s="129"/>
      <c r="E597" s="13"/>
      <c r="F597" s="13"/>
      <c r="H597" s="13"/>
      <c r="I597" s="13"/>
      <c r="K597" s="13"/>
      <c r="L597" s="13"/>
    </row>
    <row r="598" spans="2:12" x14ac:dyDescent="0.25">
      <c r="B598" s="129"/>
      <c r="C598" s="129"/>
      <c r="E598" s="13"/>
      <c r="F598" s="13"/>
      <c r="H598" s="13"/>
      <c r="I598" s="13"/>
      <c r="K598" s="13"/>
      <c r="L598" s="13"/>
    </row>
    <row r="599" spans="2:12" x14ac:dyDescent="0.25">
      <c r="B599" s="129"/>
      <c r="C599" s="129"/>
      <c r="E599" s="13"/>
      <c r="F599" s="13"/>
      <c r="H599" s="13"/>
      <c r="I599" s="13"/>
      <c r="K599" s="13"/>
      <c r="L599" s="13"/>
    </row>
    <row r="600" spans="2:12" x14ac:dyDescent="0.25">
      <c r="B600" s="129"/>
      <c r="C600" s="129"/>
      <c r="E600" s="13"/>
      <c r="F600" s="13"/>
      <c r="H600" s="13"/>
      <c r="I600" s="13"/>
      <c r="K600" s="13"/>
      <c r="L600" s="13"/>
    </row>
    <row r="601" spans="2:12" x14ac:dyDescent="0.25">
      <c r="B601" s="129"/>
      <c r="C601" s="129"/>
      <c r="E601" s="13"/>
      <c r="F601" s="13"/>
      <c r="H601" s="13"/>
      <c r="I601" s="13"/>
      <c r="K601" s="13"/>
      <c r="L601" s="13"/>
    </row>
    <row r="602" spans="2:12" x14ac:dyDescent="0.25">
      <c r="B602" s="129"/>
      <c r="C602" s="129"/>
      <c r="E602" s="13"/>
      <c r="F602" s="13"/>
      <c r="H602" s="13"/>
      <c r="I602" s="13"/>
      <c r="K602" s="13"/>
      <c r="L602" s="13"/>
    </row>
    <row r="603" spans="2:12" x14ac:dyDescent="0.25">
      <c r="B603" s="129"/>
      <c r="C603" s="129"/>
      <c r="E603" s="13"/>
      <c r="F603" s="13"/>
      <c r="H603" s="13"/>
      <c r="I603" s="13"/>
      <c r="K603" s="13"/>
      <c r="L603" s="13"/>
    </row>
    <row r="604" spans="2:12" x14ac:dyDescent="0.25">
      <c r="B604" s="129"/>
      <c r="C604" s="129"/>
      <c r="E604" s="13"/>
      <c r="F604" s="13"/>
      <c r="H604" s="13"/>
      <c r="I604" s="13"/>
      <c r="K604" s="13"/>
      <c r="L604" s="13"/>
    </row>
    <row r="605" spans="2:12" x14ac:dyDescent="0.25">
      <c r="B605" s="129"/>
      <c r="C605" s="129"/>
      <c r="E605" s="13"/>
      <c r="F605" s="13"/>
      <c r="H605" s="13"/>
      <c r="I605" s="13"/>
      <c r="K605" s="13"/>
      <c r="L605" s="13"/>
    </row>
    <row r="606" spans="2:12" x14ac:dyDescent="0.25">
      <c r="B606" s="129"/>
      <c r="C606" s="129"/>
      <c r="E606" s="13"/>
      <c r="F606" s="13"/>
      <c r="H606" s="13"/>
      <c r="I606" s="13"/>
      <c r="K606" s="13"/>
      <c r="L606" s="13"/>
    </row>
    <row r="607" spans="2:12" x14ac:dyDescent="0.25">
      <c r="B607" s="129"/>
      <c r="C607" s="129"/>
      <c r="E607" s="13"/>
      <c r="F607" s="13"/>
      <c r="H607" s="13"/>
      <c r="I607" s="13"/>
      <c r="K607" s="13"/>
      <c r="L607" s="13"/>
    </row>
    <row r="608" spans="2:12" x14ac:dyDescent="0.25">
      <c r="B608" s="129"/>
      <c r="C608" s="129"/>
      <c r="E608" s="13"/>
      <c r="F608" s="13"/>
      <c r="H608" s="13"/>
      <c r="I608" s="13"/>
      <c r="K608" s="13"/>
      <c r="L608" s="13"/>
    </row>
    <row r="609" spans="2:12" x14ac:dyDescent="0.25">
      <c r="B609" s="129"/>
      <c r="C609" s="129"/>
      <c r="E609" s="13"/>
      <c r="F609" s="13"/>
      <c r="H609" s="13"/>
      <c r="I609" s="13"/>
      <c r="K609" s="13"/>
      <c r="L609" s="13"/>
    </row>
    <row r="610" spans="2:12" x14ac:dyDescent="0.25">
      <c r="B610" s="129"/>
      <c r="C610" s="129"/>
      <c r="E610" s="13"/>
      <c r="F610" s="13"/>
      <c r="H610" s="13"/>
      <c r="I610" s="13"/>
      <c r="K610" s="13"/>
      <c r="L610" s="13"/>
    </row>
    <row r="611" spans="2:12" x14ac:dyDescent="0.25">
      <c r="B611" s="129"/>
      <c r="C611" s="129"/>
      <c r="E611" s="13"/>
      <c r="F611" s="13"/>
      <c r="H611" s="13"/>
      <c r="I611" s="13"/>
      <c r="K611" s="13"/>
      <c r="L611" s="13"/>
    </row>
    <row r="612" spans="2:12" x14ac:dyDescent="0.25">
      <c r="B612" s="129"/>
      <c r="C612" s="129"/>
      <c r="E612" s="13"/>
      <c r="F612" s="13"/>
      <c r="H612" s="13"/>
      <c r="I612" s="13"/>
      <c r="K612" s="13"/>
      <c r="L612" s="13"/>
    </row>
    <row r="613" spans="2:12" x14ac:dyDescent="0.25">
      <c r="B613" s="129"/>
      <c r="C613" s="129"/>
      <c r="E613" s="13"/>
      <c r="F613" s="13"/>
      <c r="H613" s="13"/>
      <c r="I613" s="13"/>
      <c r="K613" s="13"/>
      <c r="L613" s="13"/>
    </row>
    <row r="614" spans="2:12" x14ac:dyDescent="0.25">
      <c r="B614" s="129"/>
      <c r="C614" s="129"/>
      <c r="E614" s="13"/>
      <c r="F614" s="13"/>
      <c r="H614" s="13"/>
      <c r="I614" s="13"/>
      <c r="K614" s="13"/>
      <c r="L614" s="13"/>
    </row>
    <row r="615" spans="2:12" x14ac:dyDescent="0.25">
      <c r="B615" s="129"/>
      <c r="C615" s="129"/>
      <c r="E615" s="13"/>
      <c r="F615" s="13"/>
      <c r="H615" s="13"/>
      <c r="I615" s="13"/>
      <c r="K615" s="13"/>
      <c r="L615" s="13"/>
    </row>
    <row r="616" spans="2:12" x14ac:dyDescent="0.25">
      <c r="B616" s="129"/>
      <c r="C616" s="129"/>
      <c r="E616" s="13"/>
      <c r="F616" s="13"/>
      <c r="H616" s="13"/>
      <c r="I616" s="13"/>
      <c r="K616" s="13"/>
      <c r="L616" s="13"/>
    </row>
    <row r="617" spans="2:12" x14ac:dyDescent="0.25">
      <c r="B617" s="129"/>
      <c r="C617" s="129"/>
      <c r="E617" s="13"/>
      <c r="F617" s="13"/>
      <c r="H617" s="13"/>
      <c r="I617" s="13"/>
      <c r="K617" s="13"/>
      <c r="L617" s="13"/>
    </row>
    <row r="618" spans="2:12" x14ac:dyDescent="0.25">
      <c r="B618" s="129"/>
      <c r="C618" s="129"/>
      <c r="E618" s="13"/>
      <c r="F618" s="13"/>
      <c r="H618" s="13"/>
      <c r="I618" s="13"/>
      <c r="K618" s="13"/>
      <c r="L618" s="13"/>
    </row>
    <row r="619" spans="2:12" x14ac:dyDescent="0.25">
      <c r="B619" s="129"/>
      <c r="C619" s="129"/>
      <c r="E619" s="13"/>
      <c r="F619" s="13"/>
      <c r="H619" s="13"/>
      <c r="I619" s="13"/>
      <c r="K619" s="13"/>
      <c r="L619" s="13"/>
    </row>
    <row r="620" spans="2:12" x14ac:dyDescent="0.25">
      <c r="B620" s="129"/>
      <c r="C620" s="129"/>
      <c r="E620" s="13"/>
      <c r="F620" s="13"/>
      <c r="H620" s="13"/>
      <c r="I620" s="13"/>
      <c r="K620" s="13"/>
      <c r="L620" s="13"/>
    </row>
    <row r="621" spans="2:12" x14ac:dyDescent="0.25">
      <c r="B621" s="129"/>
      <c r="C621" s="129"/>
      <c r="E621" s="13"/>
      <c r="F621" s="13"/>
      <c r="H621" s="13"/>
      <c r="I621" s="13"/>
      <c r="K621" s="13"/>
      <c r="L621" s="13"/>
    </row>
    <row r="622" spans="2:12" x14ac:dyDescent="0.25">
      <c r="B622" s="129"/>
      <c r="C622" s="129"/>
      <c r="E622" s="13"/>
      <c r="F622" s="13"/>
      <c r="H622" s="13"/>
      <c r="I622" s="13"/>
      <c r="K622" s="13"/>
      <c r="L622" s="13"/>
    </row>
    <row r="623" spans="2:12" x14ac:dyDescent="0.25">
      <c r="B623" s="129"/>
      <c r="C623" s="129"/>
      <c r="E623" s="13"/>
      <c r="F623" s="13"/>
      <c r="H623" s="13"/>
      <c r="I623" s="13"/>
      <c r="K623" s="13"/>
      <c r="L623" s="13"/>
    </row>
    <row r="624" spans="2:12" x14ac:dyDescent="0.25">
      <c r="B624" s="129"/>
      <c r="C624" s="129"/>
      <c r="E624" s="13"/>
      <c r="F624" s="13"/>
      <c r="H624" s="13"/>
      <c r="I624" s="13"/>
      <c r="K624" s="13"/>
      <c r="L624" s="13"/>
    </row>
    <row r="625" spans="2:12" x14ac:dyDescent="0.25">
      <c r="B625" s="129"/>
      <c r="C625" s="129"/>
      <c r="E625" s="13"/>
      <c r="F625" s="13"/>
      <c r="H625" s="13"/>
      <c r="I625" s="13"/>
      <c r="K625" s="13"/>
      <c r="L625" s="13"/>
    </row>
    <row r="626" spans="2:12" x14ac:dyDescent="0.25">
      <c r="B626" s="129"/>
      <c r="C626" s="129"/>
      <c r="E626" s="13"/>
      <c r="F626" s="13"/>
      <c r="H626" s="13"/>
      <c r="I626" s="13"/>
      <c r="K626" s="13"/>
      <c r="L626" s="13"/>
    </row>
    <row r="627" spans="2:12" x14ac:dyDescent="0.25">
      <c r="B627" s="129"/>
      <c r="C627" s="129"/>
      <c r="E627" s="13"/>
      <c r="F627" s="13"/>
      <c r="H627" s="13"/>
      <c r="I627" s="13"/>
      <c r="K627" s="13"/>
      <c r="L627" s="13"/>
    </row>
    <row r="628" spans="2:12" x14ac:dyDescent="0.25">
      <c r="B628" s="129"/>
      <c r="C628" s="129"/>
      <c r="E628" s="13"/>
      <c r="F628" s="13"/>
      <c r="H628" s="13"/>
      <c r="I628" s="13"/>
      <c r="K628" s="13"/>
      <c r="L628" s="13"/>
    </row>
    <row r="629" spans="2:12" x14ac:dyDescent="0.25">
      <c r="B629" s="129"/>
      <c r="C629" s="129"/>
      <c r="E629" s="13"/>
      <c r="F629" s="13"/>
      <c r="H629" s="13"/>
      <c r="I629" s="13"/>
      <c r="K629" s="13"/>
      <c r="L629" s="13"/>
    </row>
    <row r="630" spans="2:12" x14ac:dyDescent="0.25">
      <c r="B630" s="129"/>
      <c r="C630" s="129"/>
      <c r="E630" s="13"/>
      <c r="F630" s="13"/>
      <c r="H630" s="13"/>
      <c r="I630" s="13"/>
      <c r="K630" s="13"/>
      <c r="L630" s="13"/>
    </row>
    <row r="631" spans="2:12" x14ac:dyDescent="0.25">
      <c r="B631" s="129"/>
      <c r="C631" s="129"/>
      <c r="E631" s="13"/>
      <c r="F631" s="13"/>
      <c r="H631" s="13"/>
      <c r="I631" s="13"/>
      <c r="K631" s="13"/>
      <c r="L631" s="13"/>
    </row>
    <row r="632" spans="2:12" x14ac:dyDescent="0.25">
      <c r="B632" s="129"/>
      <c r="C632" s="129"/>
      <c r="E632" s="13"/>
      <c r="F632" s="13"/>
      <c r="H632" s="13"/>
      <c r="I632" s="13"/>
      <c r="K632" s="13"/>
      <c r="L632" s="13"/>
    </row>
    <row r="633" spans="2:12" x14ac:dyDescent="0.25">
      <c r="B633" s="129"/>
      <c r="C633" s="129"/>
      <c r="E633" s="13"/>
      <c r="F633" s="13"/>
      <c r="H633" s="13"/>
      <c r="I633" s="13"/>
      <c r="K633" s="13"/>
      <c r="L633" s="13"/>
    </row>
    <row r="634" spans="2:12" x14ac:dyDescent="0.25">
      <c r="B634" s="129"/>
      <c r="C634" s="129"/>
      <c r="E634" s="13"/>
      <c r="F634" s="13"/>
      <c r="H634" s="13"/>
      <c r="I634" s="13"/>
      <c r="K634" s="13"/>
      <c r="L634" s="13"/>
    </row>
    <row r="635" spans="2:12" x14ac:dyDescent="0.25">
      <c r="B635" s="129"/>
      <c r="C635" s="129"/>
      <c r="E635" s="13"/>
      <c r="F635" s="13"/>
      <c r="H635" s="13"/>
      <c r="I635" s="13"/>
      <c r="K635" s="13"/>
      <c r="L635" s="13"/>
    </row>
    <row r="636" spans="2:12" x14ac:dyDescent="0.25">
      <c r="B636" s="129"/>
      <c r="C636" s="129"/>
      <c r="E636" s="13"/>
      <c r="F636" s="13"/>
      <c r="H636" s="13"/>
      <c r="I636" s="13"/>
      <c r="K636" s="13"/>
      <c r="L636" s="13"/>
    </row>
    <row r="637" spans="2:12" x14ac:dyDescent="0.25">
      <c r="B637" s="129"/>
      <c r="C637" s="129"/>
      <c r="E637" s="13"/>
      <c r="F637" s="13"/>
      <c r="H637" s="13"/>
      <c r="I637" s="13"/>
      <c r="K637" s="13"/>
      <c r="L637" s="13"/>
    </row>
    <row r="638" spans="2:12" x14ac:dyDescent="0.25">
      <c r="B638" s="129"/>
      <c r="C638" s="129"/>
      <c r="E638" s="13"/>
      <c r="F638" s="13"/>
      <c r="H638" s="13"/>
      <c r="I638" s="13"/>
      <c r="K638" s="13"/>
      <c r="L638" s="13"/>
    </row>
    <row r="639" spans="2:12" x14ac:dyDescent="0.25">
      <c r="B639" s="129"/>
      <c r="C639" s="129"/>
      <c r="E639" s="13"/>
      <c r="F639" s="13"/>
      <c r="H639" s="13"/>
      <c r="I639" s="13"/>
      <c r="K639" s="13"/>
      <c r="L639" s="13"/>
    </row>
    <row r="640" spans="2:12" x14ac:dyDescent="0.25">
      <c r="B640" s="129"/>
      <c r="C640" s="129"/>
      <c r="E640" s="13"/>
      <c r="F640" s="13"/>
      <c r="H640" s="13"/>
      <c r="I640" s="13"/>
      <c r="K640" s="13"/>
      <c r="L640" s="13"/>
    </row>
    <row r="641" spans="2:12" x14ac:dyDescent="0.25">
      <c r="B641" s="129"/>
      <c r="C641" s="129"/>
      <c r="E641" s="13"/>
      <c r="F641" s="13"/>
      <c r="H641" s="13"/>
      <c r="I641" s="13"/>
      <c r="K641" s="13"/>
      <c r="L641" s="13"/>
    </row>
    <row r="642" spans="2:12" x14ac:dyDescent="0.25">
      <c r="B642" s="129"/>
      <c r="C642" s="129"/>
      <c r="E642" s="13"/>
      <c r="F642" s="13"/>
      <c r="H642" s="13"/>
      <c r="I642" s="13"/>
      <c r="K642" s="13"/>
      <c r="L642" s="13"/>
    </row>
    <row r="643" spans="2:12" x14ac:dyDescent="0.25">
      <c r="B643" s="129"/>
      <c r="C643" s="129"/>
      <c r="E643" s="13"/>
      <c r="F643" s="13"/>
      <c r="H643" s="13"/>
      <c r="I643" s="13"/>
      <c r="K643" s="13"/>
      <c r="L643" s="13"/>
    </row>
    <row r="644" spans="2:12" x14ac:dyDescent="0.25">
      <c r="B644" s="129"/>
      <c r="C644" s="129"/>
      <c r="E644" s="13"/>
      <c r="F644" s="13"/>
      <c r="H644" s="13"/>
      <c r="I644" s="13"/>
      <c r="K644" s="13"/>
      <c r="L644" s="13"/>
    </row>
    <row r="645" spans="2:12" x14ac:dyDescent="0.25">
      <c r="B645" s="129"/>
      <c r="C645" s="129"/>
      <c r="E645" s="13"/>
      <c r="F645" s="13"/>
      <c r="H645" s="13"/>
      <c r="I645" s="13"/>
      <c r="K645" s="13"/>
      <c r="L645" s="13"/>
    </row>
    <row r="646" spans="2:12" x14ac:dyDescent="0.25">
      <c r="B646" s="129"/>
      <c r="C646" s="129"/>
      <c r="E646" s="13"/>
      <c r="F646" s="13"/>
      <c r="H646" s="13"/>
      <c r="I646" s="13"/>
      <c r="K646" s="13"/>
      <c r="L646" s="13"/>
    </row>
    <row r="647" spans="2:12" x14ac:dyDescent="0.25">
      <c r="B647" s="129"/>
      <c r="C647" s="129"/>
      <c r="E647" s="13"/>
      <c r="F647" s="13"/>
      <c r="H647" s="13"/>
      <c r="I647" s="13"/>
      <c r="K647" s="13"/>
      <c r="L647" s="13"/>
    </row>
    <row r="648" spans="2:12" x14ac:dyDescent="0.25">
      <c r="B648" s="129"/>
      <c r="C648" s="129"/>
      <c r="E648" s="13"/>
      <c r="F648" s="13"/>
      <c r="H648" s="13"/>
      <c r="I648" s="13"/>
      <c r="K648" s="13"/>
      <c r="L648" s="13"/>
    </row>
    <row r="649" spans="2:12" x14ac:dyDescent="0.25">
      <c r="B649" s="129"/>
      <c r="C649" s="129"/>
      <c r="E649" s="13"/>
      <c r="F649" s="13"/>
      <c r="H649" s="13"/>
      <c r="I649" s="13"/>
      <c r="K649" s="13"/>
      <c r="L649" s="13"/>
    </row>
    <row r="650" spans="2:12" x14ac:dyDescent="0.25">
      <c r="B650" s="129"/>
      <c r="C650" s="129"/>
      <c r="E650" s="13"/>
      <c r="F650" s="13"/>
      <c r="H650" s="13"/>
      <c r="I650" s="13"/>
      <c r="K650" s="13"/>
      <c r="L650" s="13"/>
    </row>
    <row r="651" spans="2:12" x14ac:dyDescent="0.25">
      <c r="B651" s="129"/>
      <c r="C651" s="129"/>
      <c r="E651" s="13"/>
      <c r="F651" s="13"/>
      <c r="H651" s="13"/>
      <c r="I651" s="13"/>
      <c r="K651" s="13"/>
      <c r="L651" s="13"/>
    </row>
    <row r="652" spans="2:12" x14ac:dyDescent="0.25">
      <c r="B652" s="129"/>
      <c r="C652" s="129"/>
      <c r="E652" s="13"/>
      <c r="F652" s="13"/>
      <c r="H652" s="13"/>
      <c r="I652" s="13"/>
      <c r="K652" s="13"/>
      <c r="L652" s="13"/>
    </row>
    <row r="653" spans="2:12" x14ac:dyDescent="0.25">
      <c r="B653" s="129"/>
      <c r="C653" s="129"/>
      <c r="E653" s="13"/>
      <c r="F653" s="13"/>
      <c r="H653" s="13"/>
      <c r="I653" s="13"/>
      <c r="K653" s="13"/>
      <c r="L653" s="13"/>
    </row>
    <row r="654" spans="2:12" x14ac:dyDescent="0.25">
      <c r="B654" s="129"/>
      <c r="C654" s="129"/>
      <c r="E654" s="13"/>
      <c r="F654" s="13"/>
      <c r="H654" s="13"/>
      <c r="I654" s="13"/>
      <c r="K654" s="13"/>
      <c r="L654" s="13"/>
    </row>
    <row r="655" spans="2:12" x14ac:dyDescent="0.25">
      <c r="B655" s="129"/>
      <c r="C655" s="129"/>
      <c r="E655" s="13"/>
      <c r="F655" s="13"/>
      <c r="H655" s="13"/>
      <c r="I655" s="13"/>
      <c r="K655" s="13"/>
      <c r="L655" s="13"/>
    </row>
    <row r="656" spans="2:12" x14ac:dyDescent="0.25">
      <c r="B656" s="129"/>
      <c r="C656" s="129"/>
      <c r="E656" s="13"/>
      <c r="F656" s="13"/>
      <c r="H656" s="13"/>
      <c r="I656" s="13"/>
      <c r="K656" s="13"/>
      <c r="L656" s="13"/>
    </row>
    <row r="657" spans="2:12" x14ac:dyDescent="0.25">
      <c r="B657" s="129"/>
      <c r="C657" s="129"/>
      <c r="E657" s="13"/>
      <c r="F657" s="13"/>
      <c r="H657" s="13"/>
      <c r="I657" s="13"/>
      <c r="K657" s="13"/>
      <c r="L657" s="13"/>
    </row>
    <row r="658" spans="2:12" x14ac:dyDescent="0.25">
      <c r="B658" s="129"/>
      <c r="C658" s="129"/>
      <c r="E658" s="13"/>
      <c r="F658" s="13"/>
      <c r="H658" s="13"/>
      <c r="I658" s="13"/>
      <c r="K658" s="13"/>
      <c r="L658" s="13"/>
    </row>
    <row r="659" spans="2:12" x14ac:dyDescent="0.25">
      <c r="B659" s="129"/>
      <c r="C659" s="129"/>
      <c r="E659" s="13"/>
      <c r="F659" s="13"/>
      <c r="H659" s="13"/>
      <c r="I659" s="13"/>
      <c r="K659" s="13"/>
      <c r="L659" s="13"/>
    </row>
    <row r="660" spans="2:12" x14ac:dyDescent="0.25">
      <c r="B660" s="129"/>
      <c r="C660" s="129"/>
      <c r="E660" s="13"/>
      <c r="F660" s="13"/>
      <c r="H660" s="13"/>
      <c r="I660" s="13"/>
      <c r="K660" s="13"/>
      <c r="L660" s="13"/>
    </row>
    <row r="661" spans="2:12" x14ac:dyDescent="0.25">
      <c r="B661" s="129"/>
      <c r="C661" s="129"/>
      <c r="E661" s="13"/>
      <c r="F661" s="13"/>
      <c r="H661" s="13"/>
      <c r="I661" s="13"/>
      <c r="K661" s="13"/>
      <c r="L661" s="13"/>
    </row>
    <row r="662" spans="2:12" x14ac:dyDescent="0.25">
      <c r="B662" s="129"/>
      <c r="C662" s="129"/>
      <c r="E662" s="13"/>
      <c r="F662" s="13"/>
      <c r="H662" s="13"/>
      <c r="I662" s="13"/>
      <c r="K662" s="13"/>
      <c r="L662" s="13"/>
    </row>
    <row r="663" spans="2:12" x14ac:dyDescent="0.25">
      <c r="B663" s="129"/>
      <c r="C663" s="129"/>
      <c r="E663" s="13"/>
      <c r="F663" s="13"/>
      <c r="H663" s="13"/>
      <c r="I663" s="13"/>
      <c r="K663" s="13"/>
      <c r="L663" s="13"/>
    </row>
    <row r="664" spans="2:12" x14ac:dyDescent="0.25">
      <c r="B664" s="129"/>
      <c r="C664" s="129"/>
      <c r="E664" s="13"/>
      <c r="F664" s="13"/>
      <c r="H664" s="13"/>
      <c r="I664" s="13"/>
      <c r="K664" s="13"/>
      <c r="L664" s="13"/>
    </row>
    <row r="665" spans="2:12" x14ac:dyDescent="0.25">
      <c r="B665" s="129"/>
      <c r="C665" s="129"/>
      <c r="E665" s="13"/>
      <c r="F665" s="13"/>
      <c r="H665" s="13"/>
      <c r="I665" s="13"/>
      <c r="K665" s="13"/>
      <c r="L665" s="13"/>
    </row>
    <row r="666" spans="2:12" x14ac:dyDescent="0.25">
      <c r="B666" s="129"/>
      <c r="C666" s="129"/>
      <c r="E666" s="13"/>
      <c r="F666" s="13"/>
      <c r="H666" s="13"/>
      <c r="I666" s="13"/>
      <c r="K666" s="13"/>
      <c r="L666" s="13"/>
    </row>
    <row r="667" spans="2:12" x14ac:dyDescent="0.25">
      <c r="B667" s="129"/>
      <c r="C667" s="129"/>
      <c r="E667" s="13"/>
      <c r="F667" s="13"/>
      <c r="H667" s="13"/>
      <c r="I667" s="13"/>
      <c r="K667" s="13"/>
      <c r="L667" s="13"/>
    </row>
    <row r="668" spans="2:12" x14ac:dyDescent="0.25">
      <c r="B668" s="129"/>
      <c r="C668" s="129"/>
      <c r="E668" s="13"/>
      <c r="F668" s="13"/>
      <c r="H668" s="13"/>
      <c r="I668" s="13"/>
      <c r="K668" s="13"/>
      <c r="L668" s="13"/>
    </row>
    <row r="669" spans="2:12" x14ac:dyDescent="0.25">
      <c r="B669" s="129"/>
      <c r="C669" s="129"/>
      <c r="E669" s="13"/>
      <c r="F669" s="13"/>
      <c r="H669" s="13"/>
      <c r="I669" s="13"/>
      <c r="K669" s="13"/>
      <c r="L669" s="13"/>
    </row>
    <row r="670" spans="2:12" x14ac:dyDescent="0.25">
      <c r="B670" s="129"/>
      <c r="C670" s="129"/>
      <c r="E670" s="13"/>
      <c r="F670" s="13"/>
      <c r="H670" s="13"/>
      <c r="I670" s="13"/>
      <c r="K670" s="13"/>
      <c r="L670" s="13"/>
    </row>
    <row r="671" spans="2:12" x14ac:dyDescent="0.25">
      <c r="B671" s="129"/>
      <c r="C671" s="129"/>
      <c r="E671" s="13"/>
      <c r="F671" s="13"/>
      <c r="H671" s="13"/>
      <c r="I671" s="13"/>
      <c r="K671" s="13"/>
      <c r="L671" s="13"/>
    </row>
    <row r="672" spans="2:12" x14ac:dyDescent="0.25">
      <c r="B672" s="129"/>
      <c r="C672" s="129"/>
      <c r="E672" s="13"/>
      <c r="F672" s="13"/>
      <c r="H672" s="13"/>
      <c r="I672" s="13"/>
      <c r="K672" s="13"/>
      <c r="L672" s="13"/>
    </row>
    <row r="673" spans="2:12" x14ac:dyDescent="0.25">
      <c r="B673" s="129"/>
      <c r="C673" s="129"/>
      <c r="E673" s="13"/>
      <c r="F673" s="13"/>
      <c r="H673" s="13"/>
      <c r="I673" s="13"/>
      <c r="K673" s="13"/>
      <c r="L673" s="13"/>
    </row>
    <row r="674" spans="2:12" x14ac:dyDescent="0.25">
      <c r="B674" s="129"/>
      <c r="C674" s="129"/>
      <c r="E674" s="13"/>
      <c r="F674" s="13"/>
      <c r="H674" s="13"/>
      <c r="I674" s="13"/>
      <c r="K674" s="13"/>
      <c r="L674" s="13"/>
    </row>
    <row r="675" spans="2:12" x14ac:dyDescent="0.25">
      <c r="B675" s="129"/>
      <c r="C675" s="129"/>
      <c r="E675" s="13"/>
      <c r="F675" s="13"/>
      <c r="H675" s="13"/>
      <c r="I675" s="13"/>
      <c r="K675" s="13"/>
      <c r="L675" s="13"/>
    </row>
    <row r="676" spans="2:12" x14ac:dyDescent="0.25">
      <c r="B676" s="129"/>
      <c r="C676" s="129"/>
      <c r="E676" s="13"/>
      <c r="F676" s="13"/>
      <c r="H676" s="13"/>
      <c r="I676" s="13"/>
      <c r="K676" s="13"/>
      <c r="L676" s="13"/>
    </row>
    <row r="677" spans="2:12" x14ac:dyDescent="0.25">
      <c r="B677" s="129"/>
      <c r="C677" s="129"/>
      <c r="E677" s="13"/>
      <c r="F677" s="13"/>
      <c r="H677" s="13"/>
      <c r="I677" s="13"/>
      <c r="K677" s="13"/>
      <c r="L677" s="13"/>
    </row>
    <row r="678" spans="2:12" x14ac:dyDescent="0.25">
      <c r="B678" s="129"/>
      <c r="C678" s="129"/>
      <c r="E678" s="13"/>
      <c r="F678" s="13"/>
      <c r="H678" s="13"/>
      <c r="I678" s="13"/>
      <c r="K678" s="13"/>
      <c r="L678" s="13"/>
    </row>
    <row r="679" spans="2:12" x14ac:dyDescent="0.25">
      <c r="B679" s="129"/>
      <c r="C679" s="129"/>
      <c r="E679" s="13"/>
      <c r="F679" s="13"/>
      <c r="H679" s="13"/>
      <c r="I679" s="13"/>
      <c r="K679" s="13"/>
      <c r="L679" s="13"/>
    </row>
    <row r="680" spans="2:12" x14ac:dyDescent="0.25">
      <c r="B680" s="129"/>
      <c r="C680" s="129"/>
      <c r="E680" s="13"/>
      <c r="F680" s="13"/>
      <c r="H680" s="13"/>
      <c r="I680" s="13"/>
      <c r="K680" s="13"/>
      <c r="L680" s="13"/>
    </row>
    <row r="681" spans="2:12" x14ac:dyDescent="0.25">
      <c r="B681" s="129"/>
      <c r="C681" s="129"/>
      <c r="E681" s="13"/>
      <c r="F681" s="13"/>
      <c r="H681" s="13"/>
      <c r="I681" s="13"/>
      <c r="K681" s="13"/>
      <c r="L681" s="13"/>
    </row>
    <row r="682" spans="2:12" x14ac:dyDescent="0.25">
      <c r="B682" s="129"/>
      <c r="C682" s="129"/>
      <c r="E682" s="13"/>
      <c r="F682" s="13"/>
      <c r="H682" s="13"/>
      <c r="I682" s="13"/>
      <c r="K682" s="13"/>
      <c r="L682" s="13"/>
    </row>
    <row r="683" spans="2:12" x14ac:dyDescent="0.25">
      <c r="B683" s="129"/>
      <c r="C683" s="129"/>
      <c r="E683" s="13"/>
      <c r="F683" s="13"/>
      <c r="H683" s="13"/>
      <c r="I683" s="13"/>
      <c r="K683" s="13"/>
      <c r="L683" s="13"/>
    </row>
    <row r="684" spans="2:12" x14ac:dyDescent="0.25">
      <c r="B684" s="129"/>
      <c r="C684" s="129"/>
      <c r="E684" s="13"/>
      <c r="F684" s="13"/>
      <c r="H684" s="13"/>
      <c r="I684" s="13"/>
      <c r="K684" s="13"/>
      <c r="L684" s="13"/>
    </row>
    <row r="685" spans="2:12" x14ac:dyDescent="0.25">
      <c r="B685" s="129"/>
      <c r="C685" s="129"/>
      <c r="E685" s="13"/>
      <c r="F685" s="13"/>
      <c r="H685" s="13"/>
      <c r="I685" s="13"/>
      <c r="K685" s="13"/>
      <c r="L685" s="13"/>
    </row>
    <row r="686" spans="2:12" x14ac:dyDescent="0.25">
      <c r="B686" s="129"/>
      <c r="C686" s="129"/>
      <c r="E686" s="13"/>
      <c r="F686" s="13"/>
      <c r="H686" s="13"/>
      <c r="I686" s="13"/>
      <c r="K686" s="13"/>
      <c r="L686" s="13"/>
    </row>
    <row r="687" spans="2:12" x14ac:dyDescent="0.25">
      <c r="B687" s="129"/>
      <c r="C687" s="129"/>
      <c r="E687" s="13"/>
      <c r="F687" s="13"/>
      <c r="H687" s="13"/>
      <c r="I687" s="13"/>
      <c r="K687" s="13"/>
      <c r="L687" s="13"/>
    </row>
    <row r="688" spans="2:12" x14ac:dyDescent="0.25">
      <c r="B688" s="129"/>
      <c r="C688" s="129"/>
      <c r="E688" s="13"/>
      <c r="F688" s="13"/>
      <c r="H688" s="13"/>
      <c r="I688" s="13"/>
      <c r="K688" s="13"/>
      <c r="L688" s="13"/>
    </row>
    <row r="689" spans="2:12" x14ac:dyDescent="0.25">
      <c r="B689" s="129"/>
      <c r="C689" s="129"/>
      <c r="E689" s="13"/>
      <c r="F689" s="13"/>
      <c r="H689" s="13"/>
      <c r="I689" s="13"/>
      <c r="K689" s="13"/>
      <c r="L689" s="13"/>
    </row>
    <row r="690" spans="2:12" x14ac:dyDescent="0.25">
      <c r="B690" s="129"/>
      <c r="C690" s="129"/>
      <c r="E690" s="13"/>
      <c r="F690" s="13"/>
      <c r="H690" s="13"/>
      <c r="I690" s="13"/>
      <c r="K690" s="13"/>
      <c r="L690" s="13"/>
    </row>
    <row r="691" spans="2:12" x14ac:dyDescent="0.25">
      <c r="B691" s="129"/>
      <c r="C691" s="129"/>
      <c r="E691" s="13"/>
      <c r="F691" s="13"/>
      <c r="H691" s="13"/>
      <c r="I691" s="13"/>
      <c r="K691" s="13"/>
      <c r="L691" s="13"/>
    </row>
    <row r="692" spans="2:12" x14ac:dyDescent="0.25">
      <c r="B692" s="129"/>
      <c r="C692" s="129"/>
      <c r="E692" s="13"/>
      <c r="F692" s="13"/>
      <c r="H692" s="13"/>
      <c r="I692" s="13"/>
      <c r="K692" s="13"/>
      <c r="L692" s="13"/>
    </row>
    <row r="693" spans="2:12" x14ac:dyDescent="0.25">
      <c r="B693" s="129"/>
      <c r="C693" s="129"/>
      <c r="E693" s="13"/>
      <c r="F693" s="13"/>
      <c r="H693" s="13"/>
      <c r="I693" s="13"/>
      <c r="K693" s="13"/>
      <c r="L693" s="13"/>
    </row>
    <row r="694" spans="2:12" x14ac:dyDescent="0.25">
      <c r="B694" s="129"/>
      <c r="C694" s="129"/>
      <c r="E694" s="13"/>
      <c r="F694" s="13"/>
      <c r="H694" s="13"/>
      <c r="I694" s="13"/>
      <c r="K694" s="13"/>
      <c r="L694" s="13"/>
    </row>
    <row r="695" spans="2:12" x14ac:dyDescent="0.25">
      <c r="B695" s="129"/>
      <c r="C695" s="129"/>
      <c r="E695" s="13"/>
      <c r="F695" s="13"/>
      <c r="H695" s="13"/>
      <c r="I695" s="13"/>
      <c r="K695" s="13"/>
      <c r="L695" s="13"/>
    </row>
    <row r="696" spans="2:12" x14ac:dyDescent="0.25">
      <c r="B696" s="129"/>
      <c r="C696" s="129"/>
      <c r="E696" s="13"/>
      <c r="F696" s="13"/>
      <c r="H696" s="13"/>
      <c r="I696" s="13"/>
      <c r="K696" s="13"/>
      <c r="L696" s="13"/>
    </row>
    <row r="697" spans="2:12" x14ac:dyDescent="0.25">
      <c r="B697" s="129"/>
      <c r="C697" s="129"/>
      <c r="E697" s="13"/>
      <c r="F697" s="13"/>
      <c r="H697" s="13"/>
      <c r="I697" s="13"/>
      <c r="K697" s="13"/>
      <c r="L697" s="13"/>
    </row>
    <row r="698" spans="2:12" x14ac:dyDescent="0.25">
      <c r="B698" s="129"/>
      <c r="C698" s="129"/>
      <c r="E698" s="13"/>
      <c r="F698" s="13"/>
      <c r="H698" s="13"/>
      <c r="I698" s="13"/>
      <c r="K698" s="13"/>
      <c r="L698" s="13"/>
    </row>
    <row r="699" spans="2:12" x14ac:dyDescent="0.25">
      <c r="B699" s="129"/>
      <c r="C699" s="129"/>
      <c r="E699" s="13"/>
      <c r="F699" s="13"/>
      <c r="H699" s="13"/>
      <c r="I699" s="13"/>
      <c r="K699" s="13"/>
      <c r="L699" s="13"/>
    </row>
    <row r="700" spans="2:12" x14ac:dyDescent="0.25">
      <c r="B700" s="129"/>
      <c r="C700" s="129"/>
      <c r="E700" s="13"/>
      <c r="F700" s="13"/>
      <c r="H700" s="13"/>
      <c r="I700" s="13"/>
      <c r="K700" s="13"/>
      <c r="L700" s="13"/>
    </row>
    <row r="701" spans="2:12" x14ac:dyDescent="0.25">
      <c r="B701" s="129"/>
      <c r="C701" s="129"/>
      <c r="E701" s="13"/>
      <c r="F701" s="13"/>
      <c r="H701" s="13"/>
      <c r="I701" s="13"/>
      <c r="K701" s="13"/>
      <c r="L701" s="13"/>
    </row>
    <row r="702" spans="2:12" x14ac:dyDescent="0.25">
      <c r="B702" s="129"/>
      <c r="C702" s="129"/>
      <c r="E702" s="13"/>
      <c r="F702" s="13"/>
      <c r="H702" s="13"/>
      <c r="I702" s="13"/>
      <c r="K702" s="13"/>
      <c r="L702" s="13"/>
    </row>
    <row r="703" spans="2:12" x14ac:dyDescent="0.25">
      <c r="B703" s="129"/>
      <c r="C703" s="129"/>
      <c r="E703" s="13"/>
      <c r="F703" s="13"/>
      <c r="H703" s="13"/>
      <c r="I703" s="13"/>
      <c r="K703" s="13"/>
      <c r="L703" s="13"/>
    </row>
    <row r="704" spans="2:12" x14ac:dyDescent="0.25">
      <c r="B704" s="129"/>
      <c r="C704" s="129"/>
      <c r="E704" s="13"/>
      <c r="F704" s="13"/>
      <c r="H704" s="13"/>
      <c r="I704" s="13"/>
      <c r="K704" s="13"/>
      <c r="L704" s="13"/>
    </row>
    <row r="705" spans="2:12" x14ac:dyDescent="0.25">
      <c r="B705" s="129"/>
      <c r="C705" s="129"/>
      <c r="E705" s="13"/>
      <c r="F705" s="13"/>
      <c r="H705" s="13"/>
      <c r="I705" s="13"/>
      <c r="K705" s="13"/>
      <c r="L705" s="13"/>
    </row>
    <row r="706" spans="2:12" x14ac:dyDescent="0.25">
      <c r="B706" s="129"/>
      <c r="C706" s="129"/>
      <c r="E706" s="13"/>
      <c r="F706" s="13"/>
      <c r="H706" s="13"/>
      <c r="I706" s="13"/>
      <c r="K706" s="13"/>
      <c r="L706" s="13"/>
    </row>
    <row r="707" spans="2:12" x14ac:dyDescent="0.25">
      <c r="B707" s="129"/>
      <c r="C707" s="129"/>
      <c r="E707" s="13"/>
      <c r="F707" s="13"/>
      <c r="H707" s="13"/>
      <c r="I707" s="13"/>
      <c r="K707" s="13"/>
      <c r="L707" s="13"/>
    </row>
    <row r="708" spans="2:12" x14ac:dyDescent="0.25">
      <c r="B708" s="129"/>
      <c r="C708" s="129"/>
      <c r="E708" s="13"/>
      <c r="F708" s="13"/>
      <c r="H708" s="13"/>
      <c r="I708" s="13"/>
      <c r="K708" s="13"/>
      <c r="L708" s="13"/>
    </row>
    <row r="709" spans="2:12" x14ac:dyDescent="0.25">
      <c r="B709" s="129"/>
      <c r="C709" s="129"/>
      <c r="E709" s="13"/>
      <c r="F709" s="13"/>
      <c r="H709" s="13"/>
      <c r="I709" s="13"/>
      <c r="K709" s="13"/>
      <c r="L709" s="13"/>
    </row>
    <row r="710" spans="2:12" x14ac:dyDescent="0.25">
      <c r="B710" s="129"/>
      <c r="C710" s="129"/>
      <c r="E710" s="13"/>
      <c r="F710" s="13"/>
      <c r="H710" s="13"/>
      <c r="I710" s="13"/>
      <c r="K710" s="13"/>
      <c r="L710" s="13"/>
    </row>
    <row r="711" spans="2:12" x14ac:dyDescent="0.25">
      <c r="B711" s="129"/>
      <c r="C711" s="129"/>
      <c r="E711" s="13"/>
      <c r="F711" s="13"/>
      <c r="H711" s="13"/>
      <c r="I711" s="13"/>
      <c r="K711" s="13"/>
      <c r="L711" s="13"/>
    </row>
    <row r="712" spans="2:12" x14ac:dyDescent="0.25">
      <c r="B712" s="129"/>
      <c r="C712" s="129"/>
      <c r="E712" s="13"/>
      <c r="F712" s="13"/>
      <c r="H712" s="13"/>
      <c r="I712" s="13"/>
      <c r="K712" s="13"/>
      <c r="L712" s="13"/>
    </row>
    <row r="713" spans="2:12" x14ac:dyDescent="0.25">
      <c r="B713" s="129"/>
      <c r="C713" s="129"/>
      <c r="E713" s="13"/>
      <c r="F713" s="13"/>
      <c r="H713" s="13"/>
      <c r="I713" s="13"/>
      <c r="K713" s="13"/>
      <c r="L713" s="13"/>
    </row>
    <row r="714" spans="2:12" x14ac:dyDescent="0.25">
      <c r="B714" s="129"/>
      <c r="C714" s="129"/>
      <c r="E714" s="13"/>
      <c r="F714" s="13"/>
      <c r="H714" s="13"/>
      <c r="I714" s="13"/>
      <c r="K714" s="13"/>
      <c r="L714" s="13"/>
    </row>
    <row r="715" spans="2:12" x14ac:dyDescent="0.25">
      <c r="B715" s="129"/>
      <c r="C715" s="129"/>
      <c r="E715" s="13"/>
      <c r="F715" s="13"/>
      <c r="H715" s="13"/>
      <c r="I715" s="13"/>
      <c r="K715" s="13"/>
      <c r="L715" s="13"/>
    </row>
    <row r="716" spans="2:12" x14ac:dyDescent="0.25">
      <c r="B716" s="129"/>
      <c r="C716" s="129"/>
      <c r="E716" s="13"/>
      <c r="F716" s="13"/>
      <c r="H716" s="13"/>
      <c r="I716" s="13"/>
      <c r="K716" s="13"/>
      <c r="L716" s="13"/>
    </row>
    <row r="717" spans="2:12" x14ac:dyDescent="0.25">
      <c r="B717" s="129"/>
      <c r="C717" s="129"/>
      <c r="E717" s="13"/>
      <c r="F717" s="13"/>
      <c r="H717" s="13"/>
      <c r="I717" s="13"/>
      <c r="K717" s="13"/>
      <c r="L717" s="13"/>
    </row>
    <row r="718" spans="2:12" x14ac:dyDescent="0.25">
      <c r="B718" s="129"/>
      <c r="C718" s="129"/>
      <c r="E718" s="13"/>
      <c r="F718" s="13"/>
      <c r="H718" s="13"/>
      <c r="I718" s="13"/>
      <c r="K718" s="13"/>
      <c r="L718" s="13"/>
    </row>
    <row r="719" spans="2:12" x14ac:dyDescent="0.25">
      <c r="B719" s="129"/>
      <c r="C719" s="129"/>
      <c r="E719" s="13"/>
      <c r="F719" s="13"/>
      <c r="H719" s="13"/>
      <c r="I719" s="13"/>
      <c r="K719" s="13"/>
      <c r="L719" s="13"/>
    </row>
    <row r="720" spans="2:12" x14ac:dyDescent="0.25">
      <c r="B720" s="129"/>
      <c r="C720" s="129"/>
      <c r="E720" s="13"/>
      <c r="F720" s="13"/>
      <c r="H720" s="13"/>
      <c r="I720" s="13"/>
      <c r="K720" s="13"/>
      <c r="L720" s="13"/>
    </row>
    <row r="721" spans="2:12" x14ac:dyDescent="0.25">
      <c r="B721" s="129"/>
      <c r="C721" s="129"/>
      <c r="E721" s="13"/>
      <c r="F721" s="13"/>
      <c r="H721" s="13"/>
      <c r="I721" s="13"/>
      <c r="K721" s="13"/>
      <c r="L721" s="13"/>
    </row>
    <row r="722" spans="2:12" x14ac:dyDescent="0.25">
      <c r="B722" s="129"/>
      <c r="C722" s="129"/>
      <c r="E722" s="13"/>
      <c r="F722" s="13"/>
      <c r="H722" s="13"/>
      <c r="I722" s="13"/>
      <c r="K722" s="13"/>
      <c r="L722" s="13"/>
    </row>
    <row r="723" spans="2:12" x14ac:dyDescent="0.25">
      <c r="B723" s="129"/>
      <c r="C723" s="129"/>
      <c r="E723" s="13"/>
      <c r="F723" s="13"/>
      <c r="H723" s="13"/>
      <c r="I723" s="13"/>
      <c r="K723" s="13"/>
      <c r="L723" s="13"/>
    </row>
    <row r="724" spans="2:12" x14ac:dyDescent="0.25">
      <c r="B724" s="129"/>
      <c r="C724" s="129"/>
      <c r="E724" s="13"/>
      <c r="F724" s="13"/>
      <c r="H724" s="13"/>
      <c r="I724" s="13"/>
      <c r="K724" s="13"/>
      <c r="L724" s="13"/>
    </row>
    <row r="725" spans="2:12" x14ac:dyDescent="0.25">
      <c r="B725" s="129"/>
      <c r="C725" s="129"/>
      <c r="E725" s="13"/>
      <c r="F725" s="13"/>
      <c r="H725" s="13"/>
      <c r="I725" s="13"/>
      <c r="K725" s="13"/>
      <c r="L725" s="13"/>
    </row>
    <row r="726" spans="2:12" x14ac:dyDescent="0.25">
      <c r="B726" s="129"/>
      <c r="C726" s="129"/>
      <c r="E726" s="13"/>
      <c r="F726" s="13"/>
      <c r="H726" s="13"/>
      <c r="I726" s="13"/>
      <c r="K726" s="13"/>
      <c r="L726" s="13"/>
    </row>
    <row r="727" spans="2:12" x14ac:dyDescent="0.25">
      <c r="B727" s="129"/>
      <c r="C727" s="129"/>
      <c r="E727" s="13"/>
      <c r="F727" s="13"/>
      <c r="H727" s="13"/>
      <c r="I727" s="13"/>
      <c r="K727" s="13"/>
      <c r="L727" s="13"/>
    </row>
    <row r="728" spans="2:12" x14ac:dyDescent="0.25">
      <c r="B728" s="129"/>
      <c r="C728" s="129"/>
      <c r="E728" s="13"/>
      <c r="F728" s="13"/>
      <c r="H728" s="13"/>
      <c r="I728" s="13"/>
      <c r="K728" s="13"/>
      <c r="L728" s="13"/>
    </row>
    <row r="729" spans="2:12" x14ac:dyDescent="0.25">
      <c r="B729" s="129"/>
      <c r="C729" s="129"/>
      <c r="E729" s="13"/>
      <c r="F729" s="13"/>
      <c r="H729" s="13"/>
      <c r="I729" s="13"/>
      <c r="K729" s="13"/>
      <c r="L729" s="13"/>
    </row>
    <row r="730" spans="2:12" x14ac:dyDescent="0.25">
      <c r="B730" s="129"/>
      <c r="C730" s="129"/>
      <c r="E730" s="13"/>
      <c r="F730" s="13"/>
      <c r="H730" s="13"/>
      <c r="I730" s="13"/>
      <c r="K730" s="13"/>
      <c r="L730" s="13"/>
    </row>
    <row r="731" spans="2:12" x14ac:dyDescent="0.25">
      <c r="B731" s="129"/>
      <c r="C731" s="129"/>
      <c r="E731" s="13"/>
      <c r="F731" s="13"/>
      <c r="H731" s="13"/>
      <c r="I731" s="13"/>
      <c r="K731" s="13"/>
      <c r="L731" s="13"/>
    </row>
    <row r="732" spans="2:12" x14ac:dyDescent="0.25">
      <c r="B732" s="129"/>
      <c r="C732" s="129"/>
      <c r="E732" s="13"/>
      <c r="F732" s="13"/>
      <c r="H732" s="13"/>
      <c r="I732" s="13"/>
      <c r="K732" s="13"/>
      <c r="L732" s="13"/>
    </row>
    <row r="733" spans="2:12" x14ac:dyDescent="0.25">
      <c r="B733" s="129"/>
      <c r="C733" s="129"/>
      <c r="E733" s="13"/>
      <c r="F733" s="13"/>
      <c r="H733" s="13"/>
      <c r="I733" s="13"/>
      <c r="K733" s="13"/>
      <c r="L733" s="13"/>
    </row>
    <row r="734" spans="2:12" x14ac:dyDescent="0.25">
      <c r="B734" s="129"/>
      <c r="C734" s="129"/>
      <c r="E734" s="13"/>
      <c r="F734" s="13"/>
      <c r="H734" s="13"/>
      <c r="I734" s="13"/>
      <c r="K734" s="13"/>
      <c r="L734" s="13"/>
    </row>
    <row r="735" spans="2:12" x14ac:dyDescent="0.25">
      <c r="B735" s="129"/>
      <c r="C735" s="129"/>
      <c r="E735" s="13"/>
      <c r="F735" s="13"/>
      <c r="H735" s="13"/>
      <c r="I735" s="13"/>
      <c r="K735" s="13"/>
      <c r="L735" s="13"/>
    </row>
    <row r="736" spans="2:12" x14ac:dyDescent="0.25">
      <c r="B736" s="129"/>
      <c r="C736" s="129"/>
      <c r="E736" s="13"/>
      <c r="F736" s="13"/>
      <c r="H736" s="13"/>
      <c r="I736" s="13"/>
      <c r="K736" s="13"/>
      <c r="L736" s="13"/>
    </row>
    <row r="737" spans="2:12" x14ac:dyDescent="0.25">
      <c r="B737" s="129"/>
      <c r="C737" s="129"/>
      <c r="E737" s="13"/>
      <c r="F737" s="13"/>
      <c r="H737" s="13"/>
      <c r="I737" s="13"/>
      <c r="K737" s="13"/>
      <c r="L737" s="13"/>
    </row>
    <row r="738" spans="2:12" x14ac:dyDescent="0.25">
      <c r="B738" s="129"/>
      <c r="C738" s="129"/>
      <c r="E738" s="13"/>
      <c r="F738" s="13"/>
      <c r="H738" s="13"/>
      <c r="I738" s="13"/>
      <c r="K738" s="13"/>
      <c r="L738" s="13"/>
    </row>
    <row r="739" spans="2:12" x14ac:dyDescent="0.25">
      <c r="B739" s="129"/>
      <c r="C739" s="129"/>
      <c r="E739" s="13"/>
      <c r="F739" s="13"/>
      <c r="H739" s="13"/>
      <c r="I739" s="13"/>
      <c r="K739" s="13"/>
      <c r="L739" s="13"/>
    </row>
    <row r="740" spans="2:12" x14ac:dyDescent="0.25">
      <c r="B740" s="129"/>
      <c r="C740" s="129"/>
      <c r="E740" s="13"/>
      <c r="F740" s="13"/>
      <c r="H740" s="13"/>
      <c r="I740" s="13"/>
      <c r="K740" s="13"/>
      <c r="L740" s="13"/>
    </row>
    <row r="741" spans="2:12" x14ac:dyDescent="0.25">
      <c r="B741" s="129"/>
      <c r="C741" s="129"/>
      <c r="E741" s="13"/>
      <c r="F741" s="13"/>
      <c r="H741" s="13"/>
      <c r="I741" s="13"/>
      <c r="K741" s="13"/>
      <c r="L741" s="13"/>
    </row>
    <row r="742" spans="2:12" x14ac:dyDescent="0.25">
      <c r="B742" s="129"/>
      <c r="C742" s="129"/>
      <c r="E742" s="13"/>
      <c r="F742" s="13"/>
      <c r="H742" s="13"/>
      <c r="I742" s="13"/>
      <c r="K742" s="13"/>
      <c r="L742" s="13"/>
    </row>
    <row r="743" spans="2:12" x14ac:dyDescent="0.25">
      <c r="B743" s="129"/>
      <c r="C743" s="129"/>
      <c r="E743" s="13"/>
      <c r="F743" s="13"/>
      <c r="H743" s="13"/>
      <c r="I743" s="13"/>
      <c r="K743" s="13"/>
      <c r="L743" s="13"/>
    </row>
    <row r="744" spans="2:12" x14ac:dyDescent="0.25">
      <c r="B744" s="129"/>
      <c r="C744" s="129"/>
      <c r="E744" s="13"/>
      <c r="F744" s="13"/>
      <c r="H744" s="13"/>
      <c r="I744" s="13"/>
      <c r="K744" s="13"/>
      <c r="L744" s="13"/>
    </row>
    <row r="745" spans="2:12" x14ac:dyDescent="0.25">
      <c r="B745" s="129"/>
      <c r="C745" s="129"/>
      <c r="E745" s="13"/>
      <c r="F745" s="13"/>
      <c r="H745" s="13"/>
      <c r="I745" s="13"/>
      <c r="K745" s="13"/>
      <c r="L745" s="13"/>
    </row>
    <row r="746" spans="2:12" x14ac:dyDescent="0.25">
      <c r="B746" s="129"/>
      <c r="C746" s="129"/>
      <c r="E746" s="13"/>
      <c r="F746" s="13"/>
      <c r="H746" s="13"/>
      <c r="I746" s="13"/>
      <c r="K746" s="13"/>
      <c r="L746" s="13"/>
    </row>
    <row r="747" spans="2:12" x14ac:dyDescent="0.25">
      <c r="B747" s="129"/>
      <c r="C747" s="129"/>
      <c r="E747" s="13"/>
      <c r="F747" s="13"/>
      <c r="H747" s="13"/>
      <c r="I747" s="13"/>
      <c r="K747" s="13"/>
      <c r="L747" s="13"/>
    </row>
    <row r="748" spans="2:12" x14ac:dyDescent="0.25">
      <c r="B748" s="129"/>
      <c r="C748" s="129"/>
      <c r="E748" s="13"/>
      <c r="F748" s="13"/>
      <c r="H748" s="13"/>
      <c r="I748" s="13"/>
      <c r="K748" s="13"/>
      <c r="L748" s="13"/>
    </row>
    <row r="749" spans="2:12" x14ac:dyDescent="0.25">
      <c r="B749" s="129"/>
      <c r="C749" s="129"/>
      <c r="E749" s="13"/>
      <c r="F749" s="13"/>
      <c r="H749" s="13"/>
      <c r="I749" s="13"/>
      <c r="K749" s="13"/>
      <c r="L749" s="13"/>
    </row>
    <row r="750" spans="2:12" x14ac:dyDescent="0.25">
      <c r="B750" s="129"/>
      <c r="C750" s="129"/>
      <c r="E750" s="13"/>
      <c r="F750" s="13"/>
      <c r="H750" s="13"/>
      <c r="I750" s="13"/>
      <c r="K750" s="13"/>
      <c r="L750" s="13"/>
    </row>
    <row r="751" spans="2:12" x14ac:dyDescent="0.25">
      <c r="B751" s="129"/>
      <c r="C751" s="129"/>
      <c r="E751" s="13"/>
      <c r="F751" s="13"/>
      <c r="H751" s="13"/>
      <c r="I751" s="13"/>
      <c r="K751" s="13"/>
      <c r="L751" s="13"/>
    </row>
    <row r="752" spans="2:12" x14ac:dyDescent="0.25">
      <c r="B752" s="129"/>
      <c r="C752" s="129"/>
      <c r="E752" s="13"/>
      <c r="F752" s="13"/>
      <c r="H752" s="13"/>
      <c r="I752" s="13"/>
      <c r="K752" s="13"/>
      <c r="L752" s="13"/>
    </row>
    <row r="753" spans="2:12" x14ac:dyDescent="0.25">
      <c r="B753" s="129"/>
      <c r="C753" s="129"/>
      <c r="E753" s="13"/>
      <c r="F753" s="13"/>
      <c r="H753" s="13"/>
      <c r="I753" s="13"/>
      <c r="K753" s="13"/>
      <c r="L753" s="13"/>
    </row>
    <row r="754" spans="2:12" x14ac:dyDescent="0.25">
      <c r="B754" s="129"/>
      <c r="C754" s="129"/>
      <c r="E754" s="13"/>
      <c r="F754" s="13"/>
      <c r="H754" s="13"/>
      <c r="I754" s="13"/>
      <c r="K754" s="13"/>
      <c r="L754" s="13"/>
    </row>
    <row r="755" spans="2:12" x14ac:dyDescent="0.25">
      <c r="B755" s="129"/>
      <c r="C755" s="129"/>
      <c r="E755" s="13"/>
      <c r="F755" s="13"/>
      <c r="H755" s="13"/>
      <c r="I755" s="13"/>
      <c r="K755" s="13"/>
      <c r="L755" s="13"/>
    </row>
    <row r="756" spans="2:12" x14ac:dyDescent="0.25">
      <c r="B756" s="129"/>
      <c r="C756" s="129"/>
      <c r="E756" s="13"/>
      <c r="F756" s="13"/>
      <c r="H756" s="13"/>
      <c r="I756" s="13"/>
      <c r="K756" s="13"/>
      <c r="L756" s="13"/>
    </row>
    <row r="757" spans="2:12" x14ac:dyDescent="0.25">
      <c r="B757" s="129"/>
      <c r="C757" s="129"/>
      <c r="E757" s="13"/>
      <c r="F757" s="13"/>
      <c r="H757" s="13"/>
      <c r="I757" s="13"/>
      <c r="K757" s="13"/>
      <c r="L757" s="13"/>
    </row>
    <row r="758" spans="2:12" x14ac:dyDescent="0.25">
      <c r="B758" s="129"/>
      <c r="C758" s="129"/>
      <c r="E758" s="13"/>
      <c r="F758" s="13"/>
      <c r="H758" s="13"/>
      <c r="I758" s="13"/>
      <c r="K758" s="13"/>
      <c r="L758" s="13"/>
    </row>
    <row r="759" spans="2:12" x14ac:dyDescent="0.25">
      <c r="B759" s="129"/>
      <c r="C759" s="129"/>
      <c r="E759" s="13"/>
      <c r="F759" s="13"/>
      <c r="H759" s="13"/>
      <c r="I759" s="13"/>
      <c r="K759" s="13"/>
      <c r="L759" s="13"/>
    </row>
    <row r="760" spans="2:12" x14ac:dyDescent="0.25">
      <c r="B760" s="129"/>
      <c r="C760" s="129"/>
      <c r="E760" s="13"/>
      <c r="F760" s="13"/>
      <c r="H760" s="13"/>
      <c r="I760" s="13"/>
      <c r="K760" s="13"/>
      <c r="L760" s="13"/>
    </row>
    <row r="761" spans="2:12" x14ac:dyDescent="0.25">
      <c r="B761" s="129"/>
      <c r="C761" s="129"/>
      <c r="E761" s="13"/>
      <c r="F761" s="13"/>
      <c r="H761" s="13"/>
      <c r="I761" s="13"/>
      <c r="K761" s="13"/>
      <c r="L761" s="13"/>
    </row>
    <row r="762" spans="2:12" x14ac:dyDescent="0.25">
      <c r="B762" s="129"/>
      <c r="C762" s="129"/>
      <c r="E762" s="13"/>
      <c r="F762" s="13"/>
      <c r="H762" s="13"/>
      <c r="I762" s="13"/>
      <c r="K762" s="13"/>
      <c r="L762" s="13"/>
    </row>
    <row r="763" spans="2:12" x14ac:dyDescent="0.25">
      <c r="B763" s="129"/>
      <c r="C763" s="129"/>
      <c r="E763" s="13"/>
      <c r="F763" s="13"/>
      <c r="H763" s="13"/>
      <c r="I763" s="13"/>
      <c r="K763" s="13"/>
      <c r="L763" s="13"/>
    </row>
    <row r="764" spans="2:12" x14ac:dyDescent="0.25">
      <c r="B764" s="129"/>
      <c r="C764" s="129"/>
      <c r="E764" s="13"/>
      <c r="F764" s="13"/>
      <c r="H764" s="13"/>
      <c r="I764" s="13"/>
      <c r="K764" s="13"/>
      <c r="L764" s="13"/>
    </row>
    <row r="765" spans="2:12" x14ac:dyDescent="0.25">
      <c r="B765" s="129"/>
      <c r="C765" s="129"/>
      <c r="E765" s="13"/>
      <c r="F765" s="13"/>
      <c r="H765" s="13"/>
      <c r="I765" s="13"/>
      <c r="K765" s="13"/>
      <c r="L765" s="13"/>
    </row>
    <row r="766" spans="2:12" x14ac:dyDescent="0.25">
      <c r="B766" s="129"/>
      <c r="C766" s="129"/>
      <c r="E766" s="13"/>
      <c r="F766" s="13"/>
      <c r="H766" s="13"/>
      <c r="I766" s="13"/>
      <c r="K766" s="13"/>
      <c r="L766" s="13"/>
    </row>
    <row r="767" spans="2:12" x14ac:dyDescent="0.25">
      <c r="B767" s="129"/>
      <c r="C767" s="129"/>
      <c r="E767" s="13"/>
      <c r="F767" s="13"/>
      <c r="H767" s="13"/>
      <c r="I767" s="13"/>
      <c r="K767" s="13"/>
      <c r="L767" s="13"/>
    </row>
    <row r="768" spans="2:12" x14ac:dyDescent="0.25">
      <c r="B768" s="129"/>
      <c r="C768" s="129"/>
      <c r="E768" s="13"/>
      <c r="F768" s="13"/>
      <c r="H768" s="13"/>
      <c r="I768" s="13"/>
      <c r="K768" s="13"/>
      <c r="L768" s="13"/>
    </row>
    <row r="769" spans="2:12" x14ac:dyDescent="0.25">
      <c r="B769" s="129"/>
      <c r="C769" s="129"/>
      <c r="E769" s="13"/>
      <c r="F769" s="13"/>
      <c r="H769" s="13"/>
      <c r="I769" s="13"/>
      <c r="K769" s="13"/>
      <c r="L769" s="13"/>
    </row>
    <row r="770" spans="2:12" x14ac:dyDescent="0.25">
      <c r="B770" s="129"/>
      <c r="C770" s="129"/>
      <c r="E770" s="13"/>
      <c r="F770" s="13"/>
      <c r="H770" s="13"/>
      <c r="I770" s="13"/>
      <c r="K770" s="13"/>
      <c r="L770" s="13"/>
    </row>
    <row r="771" spans="2:12" x14ac:dyDescent="0.25">
      <c r="B771" s="129"/>
      <c r="C771" s="129"/>
      <c r="E771" s="13"/>
      <c r="F771" s="13"/>
      <c r="H771" s="13"/>
      <c r="I771" s="13"/>
      <c r="K771" s="13"/>
      <c r="L771" s="13"/>
    </row>
    <row r="772" spans="2:12" x14ac:dyDescent="0.25">
      <c r="B772" s="129"/>
      <c r="C772" s="129"/>
      <c r="E772" s="13"/>
      <c r="F772" s="13"/>
      <c r="H772" s="13"/>
      <c r="I772" s="13"/>
      <c r="K772" s="13"/>
      <c r="L772" s="13"/>
    </row>
    <row r="773" spans="2:12" x14ac:dyDescent="0.25">
      <c r="B773" s="129"/>
      <c r="C773" s="129"/>
      <c r="E773" s="13"/>
      <c r="F773" s="13"/>
      <c r="H773" s="13"/>
      <c r="I773" s="13"/>
      <c r="K773" s="13"/>
      <c r="L773" s="13"/>
    </row>
    <row r="774" spans="2:12" x14ac:dyDescent="0.25">
      <c r="B774" s="129"/>
      <c r="C774" s="129"/>
      <c r="E774" s="13"/>
      <c r="F774" s="13"/>
      <c r="H774" s="13"/>
      <c r="I774" s="13"/>
      <c r="K774" s="13"/>
      <c r="L774" s="13"/>
    </row>
    <row r="775" spans="2:12" x14ac:dyDescent="0.25">
      <c r="B775" s="129"/>
      <c r="C775" s="129"/>
      <c r="E775" s="13"/>
      <c r="F775" s="13"/>
      <c r="H775" s="13"/>
      <c r="I775" s="13"/>
      <c r="K775" s="13"/>
      <c r="L775" s="13"/>
    </row>
    <row r="776" spans="2:12" x14ac:dyDescent="0.25">
      <c r="B776" s="129"/>
      <c r="C776" s="129"/>
      <c r="E776" s="13"/>
      <c r="F776" s="13"/>
      <c r="H776" s="13"/>
      <c r="I776" s="13"/>
      <c r="K776" s="13"/>
      <c r="L776" s="13"/>
    </row>
    <row r="777" spans="2:12" x14ac:dyDescent="0.25">
      <c r="B777" s="129"/>
      <c r="C777" s="129"/>
      <c r="E777" s="13"/>
      <c r="F777" s="13"/>
      <c r="H777" s="13"/>
      <c r="I777" s="13"/>
      <c r="K777" s="13"/>
      <c r="L777" s="13"/>
    </row>
    <row r="778" spans="2:12" x14ac:dyDescent="0.25">
      <c r="B778" s="129"/>
      <c r="C778" s="129"/>
      <c r="E778" s="13"/>
      <c r="F778" s="13"/>
      <c r="H778" s="13"/>
      <c r="I778" s="13"/>
      <c r="K778" s="13"/>
      <c r="L778" s="13"/>
    </row>
    <row r="779" spans="2:12" x14ac:dyDescent="0.25">
      <c r="B779" s="129"/>
      <c r="C779" s="129"/>
      <c r="E779" s="13"/>
      <c r="F779" s="13"/>
      <c r="H779" s="13"/>
      <c r="I779" s="13"/>
      <c r="K779" s="13"/>
      <c r="L779" s="13"/>
    </row>
    <row r="780" spans="2:12" x14ac:dyDescent="0.25">
      <c r="B780" s="129"/>
      <c r="C780" s="129"/>
      <c r="E780" s="13"/>
      <c r="F780" s="13"/>
      <c r="H780" s="13"/>
      <c r="I780" s="13"/>
      <c r="K780" s="13"/>
      <c r="L780" s="13"/>
    </row>
    <row r="781" spans="2:12" x14ac:dyDescent="0.25">
      <c r="B781" s="129"/>
      <c r="C781" s="129"/>
      <c r="E781" s="13"/>
      <c r="F781" s="13"/>
      <c r="H781" s="13"/>
      <c r="I781" s="13"/>
      <c r="K781" s="13"/>
      <c r="L781" s="13"/>
    </row>
    <row r="782" spans="2:12" x14ac:dyDescent="0.25">
      <c r="B782" s="129"/>
      <c r="C782" s="129"/>
      <c r="E782" s="13"/>
      <c r="F782" s="13"/>
      <c r="H782" s="13"/>
      <c r="I782" s="13"/>
      <c r="K782" s="13"/>
      <c r="L782" s="13"/>
    </row>
    <row r="783" spans="2:12" x14ac:dyDescent="0.25">
      <c r="B783" s="129"/>
      <c r="C783" s="129"/>
      <c r="E783" s="13"/>
      <c r="F783" s="13"/>
      <c r="H783" s="13"/>
      <c r="I783" s="13"/>
      <c r="K783" s="13"/>
      <c r="L783" s="13"/>
    </row>
    <row r="784" spans="2:12" x14ac:dyDescent="0.25">
      <c r="B784" s="129"/>
      <c r="C784" s="129"/>
      <c r="E784" s="13"/>
      <c r="F784" s="13"/>
      <c r="H784" s="13"/>
      <c r="I784" s="13"/>
      <c r="K784" s="13"/>
      <c r="L784" s="13"/>
    </row>
    <row r="785" spans="2:12" x14ac:dyDescent="0.25">
      <c r="B785" s="129"/>
      <c r="C785" s="129"/>
      <c r="E785" s="13"/>
      <c r="F785" s="13"/>
      <c r="H785" s="13"/>
      <c r="I785" s="13"/>
      <c r="K785" s="13"/>
      <c r="L785" s="13"/>
    </row>
    <row r="786" spans="2:12" x14ac:dyDescent="0.25">
      <c r="B786" s="129"/>
      <c r="C786" s="129"/>
      <c r="E786" s="13"/>
      <c r="F786" s="13"/>
      <c r="H786" s="13"/>
      <c r="I786" s="13"/>
      <c r="K786" s="13"/>
      <c r="L786" s="13"/>
    </row>
    <row r="787" spans="2:12" x14ac:dyDescent="0.25">
      <c r="B787" s="129"/>
      <c r="C787" s="129"/>
      <c r="E787" s="13"/>
      <c r="F787" s="13"/>
      <c r="H787" s="13"/>
      <c r="I787" s="13"/>
      <c r="K787" s="13"/>
      <c r="L787" s="13"/>
    </row>
    <row r="788" spans="2:12" x14ac:dyDescent="0.25">
      <c r="B788" s="129"/>
      <c r="C788" s="129"/>
      <c r="E788" s="13"/>
      <c r="F788" s="13"/>
      <c r="H788" s="13"/>
      <c r="I788" s="13"/>
      <c r="K788" s="13"/>
      <c r="L788" s="13"/>
    </row>
    <row r="789" spans="2:12" x14ac:dyDescent="0.25">
      <c r="B789" s="129"/>
      <c r="C789" s="129"/>
      <c r="E789" s="13"/>
      <c r="F789" s="13"/>
      <c r="H789" s="13"/>
      <c r="I789" s="13"/>
      <c r="K789" s="13"/>
      <c r="L789" s="13"/>
    </row>
    <row r="790" spans="2:12" x14ac:dyDescent="0.25">
      <c r="B790" s="129"/>
      <c r="C790" s="129"/>
      <c r="E790" s="13"/>
      <c r="F790" s="13"/>
      <c r="H790" s="13"/>
      <c r="I790" s="13"/>
      <c r="K790" s="13"/>
      <c r="L790" s="13"/>
    </row>
    <row r="791" spans="2:12" x14ac:dyDescent="0.25">
      <c r="B791" s="129"/>
      <c r="C791" s="129"/>
      <c r="E791" s="13"/>
      <c r="F791" s="13"/>
      <c r="H791" s="13"/>
      <c r="I791" s="13"/>
      <c r="K791" s="13"/>
      <c r="L791" s="13"/>
    </row>
    <row r="792" spans="2:12" x14ac:dyDescent="0.25">
      <c r="B792" s="129"/>
      <c r="C792" s="129"/>
      <c r="E792" s="13"/>
      <c r="F792" s="13"/>
      <c r="H792" s="13"/>
      <c r="I792" s="13"/>
      <c r="K792" s="13"/>
      <c r="L792" s="13"/>
    </row>
    <row r="793" spans="2:12" x14ac:dyDescent="0.25">
      <c r="B793" s="129"/>
      <c r="C793" s="129"/>
      <c r="E793" s="13"/>
      <c r="F793" s="13"/>
      <c r="H793" s="13"/>
      <c r="I793" s="13"/>
      <c r="K793" s="13"/>
      <c r="L793" s="13"/>
    </row>
    <row r="794" spans="2:12" x14ac:dyDescent="0.25">
      <c r="B794" s="129"/>
      <c r="C794" s="129"/>
      <c r="E794" s="13"/>
      <c r="F794" s="13"/>
      <c r="H794" s="13"/>
      <c r="I794" s="13"/>
      <c r="K794" s="13"/>
      <c r="L794" s="13"/>
    </row>
    <row r="795" spans="2:12" x14ac:dyDescent="0.25">
      <c r="B795" s="129"/>
      <c r="C795" s="129"/>
      <c r="E795" s="13"/>
      <c r="F795" s="13"/>
      <c r="H795" s="13"/>
      <c r="I795" s="13"/>
      <c r="K795" s="13"/>
      <c r="L795" s="13"/>
    </row>
    <row r="796" spans="2:12" x14ac:dyDescent="0.25">
      <c r="B796" s="129"/>
      <c r="C796" s="129"/>
      <c r="E796" s="13"/>
      <c r="F796" s="13"/>
      <c r="H796" s="13"/>
      <c r="I796" s="13"/>
      <c r="K796" s="13"/>
      <c r="L796" s="13"/>
    </row>
    <row r="797" spans="2:12" x14ac:dyDescent="0.25">
      <c r="B797" s="129"/>
      <c r="C797" s="129"/>
      <c r="E797" s="13"/>
      <c r="F797" s="13"/>
      <c r="H797" s="13"/>
      <c r="I797" s="13"/>
      <c r="K797" s="13"/>
      <c r="L797" s="13"/>
    </row>
    <row r="798" spans="2:12" x14ac:dyDescent="0.25">
      <c r="B798" s="129"/>
      <c r="C798" s="129"/>
      <c r="E798" s="13"/>
      <c r="F798" s="13"/>
      <c r="H798" s="13"/>
      <c r="I798" s="13"/>
      <c r="K798" s="13"/>
      <c r="L798" s="13"/>
    </row>
    <row r="799" spans="2:12" x14ac:dyDescent="0.25">
      <c r="B799" s="129"/>
      <c r="C799" s="129"/>
      <c r="E799" s="13"/>
      <c r="F799" s="13"/>
      <c r="H799" s="13"/>
      <c r="I799" s="13"/>
      <c r="K799" s="13"/>
      <c r="L799" s="13"/>
    </row>
    <row r="800" spans="2:12" x14ac:dyDescent="0.25">
      <c r="B800" s="129"/>
      <c r="C800" s="129"/>
      <c r="E800" s="13"/>
      <c r="F800" s="13"/>
      <c r="H800" s="13"/>
      <c r="I800" s="13"/>
      <c r="K800" s="13"/>
      <c r="L800" s="13"/>
    </row>
    <row r="801" spans="2:12" x14ac:dyDescent="0.25">
      <c r="B801" s="129"/>
      <c r="C801" s="129"/>
      <c r="E801" s="13"/>
      <c r="F801" s="13"/>
      <c r="H801" s="13"/>
      <c r="I801" s="13"/>
      <c r="K801" s="13"/>
      <c r="L801" s="13"/>
    </row>
    <row r="802" spans="2:12" x14ac:dyDescent="0.25">
      <c r="B802" s="129"/>
      <c r="C802" s="129"/>
      <c r="E802" s="13"/>
      <c r="F802" s="13"/>
      <c r="H802" s="13"/>
      <c r="I802" s="13"/>
      <c r="K802" s="13"/>
      <c r="L802" s="13"/>
    </row>
    <row r="803" spans="2:12" x14ac:dyDescent="0.25">
      <c r="B803" s="129"/>
      <c r="C803" s="129"/>
      <c r="E803" s="13"/>
      <c r="F803" s="13"/>
      <c r="H803" s="13"/>
      <c r="I803" s="13"/>
      <c r="K803" s="13"/>
      <c r="L803" s="13"/>
    </row>
    <row r="804" spans="2:12" x14ac:dyDescent="0.25">
      <c r="B804" s="129"/>
      <c r="C804" s="129"/>
      <c r="E804" s="13"/>
      <c r="F804" s="13"/>
      <c r="H804" s="13"/>
      <c r="I804" s="13"/>
      <c r="K804" s="13"/>
      <c r="L804" s="13"/>
    </row>
    <row r="805" spans="2:12" x14ac:dyDescent="0.25">
      <c r="B805" s="129"/>
      <c r="C805" s="129"/>
      <c r="E805" s="13"/>
      <c r="F805" s="13"/>
      <c r="H805" s="13"/>
      <c r="I805" s="13"/>
      <c r="K805" s="13"/>
      <c r="L805" s="13"/>
    </row>
    <row r="806" spans="2:12" x14ac:dyDescent="0.25">
      <c r="B806" s="129"/>
      <c r="C806" s="129"/>
      <c r="E806" s="13"/>
      <c r="F806" s="13"/>
      <c r="H806" s="13"/>
      <c r="I806" s="13"/>
      <c r="K806" s="13"/>
      <c r="L806" s="13"/>
    </row>
    <row r="807" spans="2:12" x14ac:dyDescent="0.25">
      <c r="B807" s="129"/>
      <c r="C807" s="129"/>
      <c r="E807" s="13"/>
      <c r="F807" s="13"/>
      <c r="H807" s="13"/>
      <c r="I807" s="13"/>
      <c r="K807" s="13"/>
      <c r="L807" s="13"/>
    </row>
    <row r="808" spans="2:12" x14ac:dyDescent="0.25">
      <c r="B808" s="129"/>
      <c r="C808" s="129"/>
      <c r="E808" s="13"/>
      <c r="F808" s="13"/>
      <c r="H808" s="13"/>
      <c r="I808" s="13"/>
      <c r="K808" s="13"/>
      <c r="L808" s="13"/>
    </row>
    <row r="809" spans="2:12" x14ac:dyDescent="0.25">
      <c r="B809" s="129"/>
      <c r="C809" s="129"/>
      <c r="E809" s="13"/>
      <c r="F809" s="13"/>
      <c r="H809" s="13"/>
      <c r="I809" s="13"/>
      <c r="K809" s="13"/>
      <c r="L809" s="13"/>
    </row>
    <row r="810" spans="2:12" x14ac:dyDescent="0.25">
      <c r="B810" s="129"/>
      <c r="C810" s="129"/>
      <c r="E810" s="13"/>
      <c r="F810" s="13"/>
      <c r="H810" s="13"/>
      <c r="I810" s="13"/>
      <c r="K810" s="13"/>
      <c r="L810" s="13"/>
    </row>
    <row r="811" spans="2:12" x14ac:dyDescent="0.25">
      <c r="B811" s="129"/>
      <c r="C811" s="129"/>
      <c r="E811" s="13"/>
      <c r="F811" s="13"/>
      <c r="H811" s="13"/>
      <c r="I811" s="13"/>
      <c r="K811" s="13"/>
      <c r="L811" s="13"/>
    </row>
    <row r="812" spans="2:12" x14ac:dyDescent="0.25">
      <c r="B812" s="129"/>
      <c r="C812" s="129"/>
      <c r="E812" s="13"/>
      <c r="F812" s="13"/>
      <c r="H812" s="13"/>
      <c r="I812" s="13"/>
      <c r="K812" s="13"/>
      <c r="L812" s="13"/>
    </row>
    <row r="813" spans="2:12" x14ac:dyDescent="0.25">
      <c r="B813" s="129"/>
      <c r="C813" s="129"/>
      <c r="E813" s="13"/>
      <c r="F813" s="13"/>
      <c r="H813" s="13"/>
      <c r="I813" s="13"/>
      <c r="K813" s="13"/>
      <c r="L813" s="13"/>
    </row>
    <row r="814" spans="2:12" x14ac:dyDescent="0.25">
      <c r="B814" s="129"/>
      <c r="C814" s="129"/>
      <c r="E814" s="13"/>
      <c r="F814" s="13"/>
      <c r="H814" s="13"/>
      <c r="I814" s="13"/>
      <c r="K814" s="13"/>
      <c r="L814" s="13"/>
    </row>
    <row r="815" spans="2:12" x14ac:dyDescent="0.25">
      <c r="B815" s="129"/>
      <c r="C815" s="129"/>
      <c r="E815" s="13"/>
      <c r="F815" s="13"/>
      <c r="H815" s="13"/>
      <c r="I815" s="13"/>
      <c r="K815" s="13"/>
      <c r="L815" s="13"/>
    </row>
    <row r="816" spans="2:12" x14ac:dyDescent="0.25">
      <c r="B816" s="129"/>
      <c r="C816" s="129"/>
      <c r="E816" s="13"/>
      <c r="F816" s="13"/>
      <c r="H816" s="13"/>
      <c r="I816" s="13"/>
      <c r="K816" s="13"/>
      <c r="L816" s="13"/>
    </row>
    <row r="817" spans="2:12" x14ac:dyDescent="0.25">
      <c r="B817" s="129"/>
      <c r="C817" s="129"/>
      <c r="E817" s="13"/>
      <c r="F817" s="13"/>
      <c r="H817" s="13"/>
      <c r="I817" s="13"/>
      <c r="K817" s="13"/>
      <c r="L817" s="13"/>
    </row>
    <row r="818" spans="2:12" x14ac:dyDescent="0.25">
      <c r="B818" s="129"/>
      <c r="C818" s="129"/>
      <c r="E818" s="13"/>
      <c r="F818" s="13"/>
      <c r="H818" s="13"/>
      <c r="I818" s="13"/>
      <c r="K818" s="13"/>
      <c r="L818" s="13"/>
    </row>
    <row r="819" spans="2:12" x14ac:dyDescent="0.25">
      <c r="B819" s="129"/>
      <c r="C819" s="129"/>
      <c r="E819" s="13"/>
      <c r="F819" s="13"/>
      <c r="H819" s="13"/>
      <c r="I819" s="13"/>
      <c r="K819" s="13"/>
      <c r="L819" s="13"/>
    </row>
    <row r="820" spans="2:12" x14ac:dyDescent="0.25">
      <c r="B820" s="129"/>
      <c r="C820" s="129"/>
      <c r="E820" s="13"/>
      <c r="F820" s="13"/>
      <c r="H820" s="13"/>
      <c r="I820" s="13"/>
      <c r="K820" s="13"/>
      <c r="L820" s="13"/>
    </row>
    <row r="821" spans="2:12" x14ac:dyDescent="0.25">
      <c r="B821" s="129"/>
      <c r="C821" s="129"/>
      <c r="E821" s="13"/>
      <c r="F821" s="13"/>
      <c r="H821" s="13"/>
      <c r="I821" s="13"/>
      <c r="K821" s="13"/>
      <c r="L821" s="13"/>
    </row>
    <row r="822" spans="2:12" x14ac:dyDescent="0.25">
      <c r="B822" s="129"/>
      <c r="C822" s="129"/>
      <c r="E822" s="13"/>
      <c r="F822" s="13"/>
      <c r="H822" s="13"/>
      <c r="I822" s="13"/>
      <c r="K822" s="13"/>
      <c r="L822" s="13"/>
    </row>
    <row r="823" spans="2:12" x14ac:dyDescent="0.25">
      <c r="B823" s="129"/>
      <c r="C823" s="129"/>
      <c r="E823" s="13"/>
      <c r="F823" s="13"/>
      <c r="H823" s="13"/>
      <c r="I823" s="13"/>
      <c r="K823" s="13"/>
      <c r="L823" s="13"/>
    </row>
    <row r="824" spans="2:12" x14ac:dyDescent="0.25">
      <c r="B824" s="129"/>
      <c r="C824" s="129"/>
      <c r="E824" s="13"/>
      <c r="F824" s="13"/>
      <c r="H824" s="13"/>
      <c r="I824" s="13"/>
      <c r="K824" s="13"/>
      <c r="L824" s="13"/>
    </row>
    <row r="825" spans="2:12" x14ac:dyDescent="0.25">
      <c r="B825" s="129"/>
      <c r="C825" s="129"/>
      <c r="E825" s="13"/>
      <c r="F825" s="13"/>
      <c r="H825" s="13"/>
      <c r="I825" s="13"/>
      <c r="K825" s="13"/>
      <c r="L825" s="13"/>
    </row>
    <row r="826" spans="2:12" x14ac:dyDescent="0.25">
      <c r="B826" s="129"/>
      <c r="C826" s="129"/>
      <c r="E826" s="13"/>
      <c r="F826" s="13"/>
      <c r="H826" s="13"/>
      <c r="I826" s="13"/>
      <c r="K826" s="13"/>
      <c r="L826" s="13"/>
    </row>
    <row r="827" spans="2:12" x14ac:dyDescent="0.25">
      <c r="B827" s="129"/>
      <c r="C827" s="129"/>
      <c r="E827" s="13"/>
      <c r="F827" s="13"/>
      <c r="H827" s="13"/>
      <c r="I827" s="13"/>
      <c r="K827" s="13"/>
      <c r="L827" s="13"/>
    </row>
    <row r="828" spans="2:12" x14ac:dyDescent="0.25">
      <c r="B828" s="129"/>
      <c r="C828" s="129"/>
      <c r="E828" s="13"/>
      <c r="F828" s="13"/>
      <c r="H828" s="13"/>
      <c r="I828" s="13"/>
      <c r="K828" s="13"/>
      <c r="L828" s="13"/>
    </row>
    <row r="829" spans="2:12" x14ac:dyDescent="0.25">
      <c r="B829" s="129"/>
      <c r="C829" s="129"/>
      <c r="E829" s="13"/>
      <c r="F829" s="13"/>
      <c r="H829" s="13"/>
      <c r="I829" s="13"/>
      <c r="K829" s="13"/>
      <c r="L829" s="13"/>
    </row>
    <row r="830" spans="2:12" x14ac:dyDescent="0.25">
      <c r="B830" s="129"/>
      <c r="C830" s="129"/>
      <c r="E830" s="13"/>
      <c r="F830" s="13"/>
      <c r="H830" s="13"/>
      <c r="I830" s="13"/>
      <c r="K830" s="13"/>
      <c r="L830" s="13"/>
    </row>
    <row r="831" spans="2:12" x14ac:dyDescent="0.25">
      <c r="B831" s="129"/>
      <c r="C831" s="129"/>
      <c r="E831" s="13"/>
      <c r="F831" s="13"/>
      <c r="H831" s="13"/>
      <c r="I831" s="13"/>
      <c r="K831" s="13"/>
      <c r="L831" s="13"/>
    </row>
    <row r="832" spans="2:12" x14ac:dyDescent="0.25">
      <c r="B832" s="129"/>
      <c r="C832" s="129"/>
      <c r="E832" s="13"/>
      <c r="F832" s="13"/>
      <c r="H832" s="13"/>
      <c r="I832" s="13"/>
      <c r="K832" s="13"/>
      <c r="L832" s="13"/>
    </row>
    <row r="833" spans="2:12" x14ac:dyDescent="0.25">
      <c r="B833" s="129"/>
      <c r="C833" s="129"/>
      <c r="E833" s="13"/>
      <c r="F833" s="13"/>
      <c r="H833" s="13"/>
      <c r="I833" s="13"/>
      <c r="K833" s="13"/>
      <c r="L833" s="13"/>
    </row>
    <row r="834" spans="2:12" x14ac:dyDescent="0.25">
      <c r="B834" s="129"/>
      <c r="C834" s="129"/>
      <c r="E834" s="13"/>
      <c r="F834" s="13"/>
      <c r="H834" s="13"/>
      <c r="I834" s="13"/>
      <c r="K834" s="13"/>
      <c r="L834" s="13"/>
    </row>
    <row r="835" spans="2:12" x14ac:dyDescent="0.25">
      <c r="B835" s="129"/>
      <c r="C835" s="129"/>
      <c r="E835" s="13"/>
      <c r="F835" s="13"/>
      <c r="H835" s="13"/>
      <c r="I835" s="13"/>
      <c r="K835" s="13"/>
      <c r="L835" s="13"/>
    </row>
    <row r="836" spans="2:12" x14ac:dyDescent="0.25">
      <c r="B836" s="129"/>
      <c r="C836" s="129"/>
      <c r="E836" s="13"/>
      <c r="F836" s="13"/>
      <c r="H836" s="13"/>
      <c r="I836" s="13"/>
      <c r="K836" s="13"/>
      <c r="L836" s="13"/>
    </row>
    <row r="837" spans="2:12" x14ac:dyDescent="0.25">
      <c r="B837" s="129"/>
      <c r="C837" s="129"/>
      <c r="E837" s="13"/>
      <c r="F837" s="13"/>
      <c r="H837" s="13"/>
      <c r="I837" s="13"/>
      <c r="K837" s="13"/>
      <c r="L837" s="13"/>
    </row>
    <row r="838" spans="2:12" x14ac:dyDescent="0.25">
      <c r="B838" s="129"/>
      <c r="C838" s="129"/>
      <c r="E838" s="13"/>
      <c r="F838" s="13"/>
      <c r="H838" s="13"/>
      <c r="I838" s="13"/>
      <c r="K838" s="13"/>
      <c r="L838" s="13"/>
    </row>
    <row r="839" spans="2:12" x14ac:dyDescent="0.25">
      <c r="B839" s="129"/>
      <c r="C839" s="129"/>
      <c r="E839" s="13"/>
      <c r="F839" s="13"/>
      <c r="H839" s="13"/>
      <c r="I839" s="13"/>
      <c r="K839" s="13"/>
      <c r="L839" s="13"/>
    </row>
    <row r="840" spans="2:12" x14ac:dyDescent="0.25">
      <c r="B840" s="129"/>
      <c r="C840" s="129"/>
      <c r="E840" s="13"/>
      <c r="F840" s="13"/>
      <c r="H840" s="13"/>
      <c r="I840" s="13"/>
      <c r="K840" s="13"/>
      <c r="L840" s="13"/>
    </row>
    <row r="841" spans="2:12" x14ac:dyDescent="0.25">
      <c r="B841" s="129"/>
      <c r="C841" s="129"/>
      <c r="E841" s="13"/>
      <c r="F841" s="13"/>
      <c r="H841" s="13"/>
      <c r="I841" s="13"/>
      <c r="K841" s="13"/>
      <c r="L841" s="13"/>
    </row>
    <row r="842" spans="2:12" x14ac:dyDescent="0.25">
      <c r="B842" s="129"/>
      <c r="C842" s="129"/>
      <c r="E842" s="13"/>
      <c r="F842" s="13"/>
      <c r="H842" s="13"/>
      <c r="I842" s="13"/>
      <c r="K842" s="13"/>
      <c r="L842" s="13"/>
    </row>
    <row r="843" spans="2:12" x14ac:dyDescent="0.25">
      <c r="B843" s="129"/>
      <c r="C843" s="129"/>
      <c r="E843" s="13"/>
      <c r="F843" s="13"/>
      <c r="H843" s="13"/>
      <c r="I843" s="13"/>
      <c r="K843" s="13"/>
      <c r="L843" s="13"/>
    </row>
    <row r="844" spans="2:12" x14ac:dyDescent="0.25">
      <c r="B844" s="129"/>
      <c r="C844" s="129"/>
      <c r="E844" s="13"/>
      <c r="F844" s="13"/>
      <c r="H844" s="13"/>
      <c r="I844" s="13"/>
      <c r="K844" s="13"/>
      <c r="L844" s="13"/>
    </row>
    <row r="845" spans="2:12" x14ac:dyDescent="0.25">
      <c r="B845" s="129"/>
      <c r="C845" s="129"/>
      <c r="E845" s="13"/>
      <c r="F845" s="13"/>
      <c r="H845" s="13"/>
      <c r="I845" s="13"/>
      <c r="K845" s="13"/>
      <c r="L845" s="13"/>
    </row>
    <row r="846" spans="2:12" x14ac:dyDescent="0.25">
      <c r="B846" s="129"/>
      <c r="C846" s="129"/>
      <c r="E846" s="13"/>
      <c r="F846" s="13"/>
      <c r="H846" s="13"/>
      <c r="I846" s="13"/>
      <c r="K846" s="13"/>
      <c r="L846" s="13"/>
    </row>
    <row r="847" spans="2:12" x14ac:dyDescent="0.25">
      <c r="B847" s="129"/>
      <c r="C847" s="129"/>
      <c r="E847" s="13"/>
      <c r="F847" s="13"/>
      <c r="H847" s="13"/>
      <c r="I847" s="13"/>
      <c r="K847" s="13"/>
      <c r="L847" s="13"/>
    </row>
    <row r="848" spans="2:12" x14ac:dyDescent="0.25">
      <c r="B848" s="129"/>
      <c r="C848" s="129"/>
      <c r="E848" s="13"/>
      <c r="F848" s="13"/>
      <c r="H848" s="13"/>
      <c r="I848" s="13"/>
      <c r="K848" s="13"/>
      <c r="L848" s="13"/>
    </row>
    <row r="849" spans="2:12" x14ac:dyDescent="0.25">
      <c r="B849" s="129"/>
      <c r="C849" s="129"/>
      <c r="E849" s="13"/>
      <c r="F849" s="13"/>
      <c r="H849" s="13"/>
      <c r="I849" s="13"/>
      <c r="K849" s="13"/>
      <c r="L849" s="13"/>
    </row>
    <row r="850" spans="2:12" x14ac:dyDescent="0.25">
      <c r="B850" s="129"/>
      <c r="C850" s="129"/>
      <c r="E850" s="13"/>
      <c r="F850" s="13"/>
      <c r="H850" s="13"/>
      <c r="I850" s="13"/>
      <c r="K850" s="13"/>
      <c r="L850" s="13"/>
    </row>
    <row r="851" spans="2:12" x14ac:dyDescent="0.25">
      <c r="B851" s="129"/>
      <c r="C851" s="129"/>
      <c r="E851" s="13"/>
      <c r="F851" s="13"/>
      <c r="H851" s="13"/>
      <c r="I851" s="13"/>
      <c r="K851" s="13"/>
      <c r="L851" s="13"/>
    </row>
    <row r="852" spans="2:12" x14ac:dyDescent="0.25">
      <c r="B852" s="129"/>
      <c r="C852" s="129"/>
      <c r="E852" s="13"/>
      <c r="F852" s="13"/>
      <c r="H852" s="13"/>
      <c r="I852" s="13"/>
      <c r="K852" s="13"/>
      <c r="L852" s="13"/>
    </row>
    <row r="853" spans="2:12" x14ac:dyDescent="0.25">
      <c r="B853" s="129"/>
      <c r="C853" s="129"/>
      <c r="E853" s="13"/>
      <c r="F853" s="13"/>
      <c r="H853" s="13"/>
      <c r="I853" s="13"/>
      <c r="K853" s="13"/>
      <c r="L853" s="13"/>
    </row>
    <row r="854" spans="2:12" x14ac:dyDescent="0.25">
      <c r="B854" s="129"/>
      <c r="C854" s="129"/>
      <c r="E854" s="13"/>
      <c r="F854" s="13"/>
      <c r="H854" s="13"/>
      <c r="I854" s="13"/>
      <c r="K854" s="13"/>
      <c r="L854" s="13"/>
    </row>
    <row r="855" spans="2:12" x14ac:dyDescent="0.25">
      <c r="B855" s="129"/>
      <c r="C855" s="129"/>
      <c r="E855" s="13"/>
      <c r="F855" s="13"/>
      <c r="H855" s="13"/>
      <c r="I855" s="13"/>
      <c r="K855" s="13"/>
      <c r="L855" s="13"/>
    </row>
    <row r="856" spans="2:12" x14ac:dyDescent="0.25">
      <c r="B856" s="129"/>
      <c r="C856" s="129"/>
      <c r="E856" s="13"/>
      <c r="F856" s="13"/>
      <c r="H856" s="13"/>
      <c r="I856" s="13"/>
      <c r="K856" s="13"/>
      <c r="L856" s="13"/>
    </row>
    <row r="857" spans="2:12" x14ac:dyDescent="0.25">
      <c r="B857" s="129"/>
      <c r="C857" s="129"/>
      <c r="E857" s="13"/>
      <c r="F857" s="13"/>
      <c r="H857" s="13"/>
      <c r="I857" s="13"/>
      <c r="K857" s="13"/>
      <c r="L857" s="13"/>
    </row>
    <row r="858" spans="2:12" x14ac:dyDescent="0.25">
      <c r="B858" s="129"/>
      <c r="C858" s="129"/>
      <c r="E858" s="13"/>
      <c r="F858" s="13"/>
      <c r="H858" s="13"/>
      <c r="I858" s="13"/>
      <c r="K858" s="13"/>
      <c r="L858" s="13"/>
    </row>
    <row r="859" spans="2:12" x14ac:dyDescent="0.25">
      <c r="B859" s="129"/>
      <c r="C859" s="129"/>
      <c r="E859" s="13"/>
      <c r="F859" s="13"/>
      <c r="H859" s="13"/>
      <c r="I859" s="13"/>
      <c r="K859" s="13"/>
      <c r="L859" s="13"/>
    </row>
    <row r="860" spans="2:12" x14ac:dyDescent="0.25">
      <c r="B860" s="129"/>
      <c r="C860" s="129"/>
      <c r="E860" s="13"/>
      <c r="F860" s="13"/>
      <c r="H860" s="13"/>
      <c r="I860" s="13"/>
      <c r="K860" s="13"/>
      <c r="L860" s="13"/>
    </row>
    <row r="861" spans="2:12" x14ac:dyDescent="0.25">
      <c r="B861" s="129"/>
      <c r="C861" s="129"/>
      <c r="E861" s="13"/>
      <c r="F861" s="13"/>
      <c r="H861" s="13"/>
      <c r="I861" s="13"/>
      <c r="K861" s="13"/>
      <c r="L861" s="13"/>
    </row>
    <row r="862" spans="2:12" x14ac:dyDescent="0.25">
      <c r="B862" s="129"/>
      <c r="C862" s="129"/>
      <c r="E862" s="13"/>
      <c r="F862" s="13"/>
      <c r="H862" s="13"/>
      <c r="I862" s="13"/>
      <c r="K862" s="13"/>
      <c r="L862" s="13"/>
    </row>
    <row r="863" spans="2:12" x14ac:dyDescent="0.25">
      <c r="B863" s="129"/>
      <c r="C863" s="129"/>
      <c r="E863" s="13"/>
      <c r="F863" s="13"/>
      <c r="H863" s="13"/>
      <c r="I863" s="13"/>
      <c r="K863" s="13"/>
      <c r="L863" s="13"/>
    </row>
    <row r="864" spans="2:12" x14ac:dyDescent="0.25">
      <c r="B864" s="129"/>
      <c r="C864" s="129"/>
      <c r="E864" s="13"/>
      <c r="F864" s="13"/>
      <c r="H864" s="13"/>
      <c r="I864" s="13"/>
      <c r="K864" s="13"/>
      <c r="L864" s="13"/>
    </row>
    <row r="865" spans="2:12" x14ac:dyDescent="0.25">
      <c r="B865" s="129"/>
      <c r="C865" s="129"/>
      <c r="E865" s="13"/>
      <c r="F865" s="13"/>
      <c r="H865" s="13"/>
      <c r="I865" s="13"/>
      <c r="K865" s="13"/>
      <c r="L865" s="13"/>
    </row>
    <row r="866" spans="2:12" x14ac:dyDescent="0.25">
      <c r="B866" s="129"/>
      <c r="C866" s="129"/>
      <c r="E866" s="13"/>
      <c r="F866" s="13"/>
      <c r="H866" s="13"/>
      <c r="I866" s="13"/>
      <c r="K866" s="13"/>
      <c r="L866" s="13"/>
    </row>
    <row r="867" spans="2:12" x14ac:dyDescent="0.25">
      <c r="B867" s="129"/>
      <c r="C867" s="129"/>
      <c r="E867" s="13"/>
      <c r="F867" s="13"/>
      <c r="H867" s="13"/>
      <c r="I867" s="13"/>
      <c r="K867" s="13"/>
      <c r="L867" s="13"/>
    </row>
    <row r="868" spans="2:12" x14ac:dyDescent="0.25">
      <c r="B868" s="129"/>
      <c r="C868" s="129"/>
      <c r="E868" s="13"/>
      <c r="F868" s="13"/>
      <c r="H868" s="13"/>
      <c r="I868" s="13"/>
      <c r="K868" s="13"/>
      <c r="L868" s="13"/>
    </row>
    <row r="869" spans="2:12" x14ac:dyDescent="0.25">
      <c r="B869" s="129"/>
      <c r="C869" s="129"/>
      <c r="E869" s="13"/>
      <c r="F869" s="13"/>
      <c r="H869" s="13"/>
      <c r="I869" s="13"/>
      <c r="K869" s="13"/>
      <c r="L869" s="13"/>
    </row>
    <row r="870" spans="2:12" x14ac:dyDescent="0.25">
      <c r="B870" s="129"/>
      <c r="C870" s="129"/>
      <c r="E870" s="13"/>
      <c r="F870" s="13"/>
      <c r="H870" s="13"/>
      <c r="I870" s="13"/>
      <c r="K870" s="13"/>
      <c r="L870" s="13"/>
    </row>
    <row r="871" spans="2:12" x14ac:dyDescent="0.25">
      <c r="B871" s="129"/>
      <c r="C871" s="129"/>
      <c r="E871" s="13"/>
      <c r="F871" s="13"/>
      <c r="H871" s="13"/>
      <c r="I871" s="13"/>
      <c r="K871" s="13"/>
      <c r="L871" s="13"/>
    </row>
    <row r="872" spans="2:12" x14ac:dyDescent="0.25">
      <c r="B872" s="129"/>
      <c r="C872" s="129"/>
      <c r="E872" s="13"/>
      <c r="F872" s="13"/>
      <c r="H872" s="13"/>
      <c r="I872" s="13"/>
      <c r="K872" s="13"/>
      <c r="L872" s="13"/>
    </row>
    <row r="873" spans="2:12" x14ac:dyDescent="0.25">
      <c r="B873" s="129"/>
      <c r="C873" s="129"/>
      <c r="E873" s="13"/>
      <c r="F873" s="13"/>
      <c r="H873" s="13"/>
      <c r="I873" s="13"/>
      <c r="K873" s="13"/>
      <c r="L873" s="13"/>
    </row>
    <row r="874" spans="2:12" x14ac:dyDescent="0.25">
      <c r="B874" s="129"/>
      <c r="C874" s="129"/>
      <c r="E874" s="13"/>
      <c r="F874" s="13"/>
      <c r="H874" s="13"/>
      <c r="I874" s="13"/>
      <c r="K874" s="13"/>
      <c r="L874" s="13"/>
    </row>
    <row r="875" spans="2:12" x14ac:dyDescent="0.25">
      <c r="B875" s="129"/>
      <c r="C875" s="129"/>
      <c r="E875" s="13"/>
      <c r="F875" s="13"/>
      <c r="H875" s="13"/>
      <c r="I875" s="13"/>
      <c r="K875" s="13"/>
      <c r="L875" s="13"/>
    </row>
    <row r="876" spans="2:12" x14ac:dyDescent="0.25">
      <c r="B876" s="129"/>
      <c r="C876" s="129"/>
      <c r="E876" s="13"/>
      <c r="F876" s="13"/>
      <c r="H876" s="13"/>
      <c r="I876" s="13"/>
      <c r="K876" s="13"/>
      <c r="L876" s="13"/>
    </row>
    <row r="877" spans="2:12" x14ac:dyDescent="0.25">
      <c r="B877" s="129"/>
      <c r="C877" s="129"/>
      <c r="E877" s="13"/>
      <c r="F877" s="13"/>
      <c r="H877" s="13"/>
      <c r="I877" s="13"/>
      <c r="K877" s="13"/>
      <c r="L877" s="13"/>
    </row>
    <row r="878" spans="2:12" x14ac:dyDescent="0.25">
      <c r="B878" s="129"/>
      <c r="C878" s="129"/>
      <c r="E878" s="13"/>
      <c r="F878" s="13"/>
      <c r="H878" s="13"/>
      <c r="I878" s="13"/>
      <c r="K878" s="13"/>
      <c r="L878" s="13"/>
    </row>
    <row r="879" spans="2:12" x14ac:dyDescent="0.25">
      <c r="B879" s="129"/>
      <c r="C879" s="129"/>
      <c r="E879" s="13"/>
      <c r="F879" s="13"/>
      <c r="H879" s="13"/>
      <c r="I879" s="13"/>
      <c r="K879" s="13"/>
      <c r="L879" s="13"/>
    </row>
    <row r="880" spans="2:12" x14ac:dyDescent="0.25">
      <c r="B880" s="129"/>
      <c r="C880" s="129"/>
      <c r="E880" s="13"/>
      <c r="F880" s="13"/>
      <c r="H880" s="13"/>
      <c r="I880" s="13"/>
      <c r="K880" s="13"/>
      <c r="L880" s="13"/>
    </row>
    <row r="881" spans="2:12" x14ac:dyDescent="0.25">
      <c r="B881" s="129"/>
      <c r="C881" s="129"/>
      <c r="E881" s="13"/>
      <c r="F881" s="13"/>
      <c r="H881" s="13"/>
      <c r="I881" s="13"/>
      <c r="K881" s="13"/>
      <c r="L881" s="13"/>
    </row>
    <row r="882" spans="2:12" x14ac:dyDescent="0.25">
      <c r="B882" s="129"/>
      <c r="C882" s="129"/>
      <c r="E882" s="13"/>
      <c r="F882" s="13"/>
      <c r="H882" s="13"/>
      <c r="I882" s="13"/>
      <c r="K882" s="13"/>
      <c r="L882" s="13"/>
    </row>
    <row r="883" spans="2:12" x14ac:dyDescent="0.25">
      <c r="B883" s="129"/>
      <c r="C883" s="129"/>
      <c r="E883" s="13"/>
      <c r="F883" s="13"/>
      <c r="H883" s="13"/>
      <c r="I883" s="13"/>
      <c r="K883" s="13"/>
      <c r="L883" s="13"/>
    </row>
    <row r="884" spans="2:12" x14ac:dyDescent="0.25">
      <c r="B884" s="129"/>
      <c r="C884" s="129"/>
      <c r="E884" s="13"/>
      <c r="F884" s="13"/>
      <c r="H884" s="13"/>
      <c r="I884" s="13"/>
      <c r="K884" s="13"/>
      <c r="L884" s="13"/>
    </row>
    <row r="885" spans="2:12" x14ac:dyDescent="0.25">
      <c r="B885" s="129"/>
      <c r="C885" s="129"/>
      <c r="E885" s="13"/>
      <c r="F885" s="13"/>
      <c r="H885" s="13"/>
      <c r="I885" s="13"/>
      <c r="K885" s="13"/>
      <c r="L885" s="13"/>
    </row>
    <row r="886" spans="2:12" x14ac:dyDescent="0.25">
      <c r="B886" s="129"/>
      <c r="C886" s="129"/>
      <c r="E886" s="13"/>
      <c r="F886" s="13"/>
      <c r="H886" s="13"/>
      <c r="I886" s="13"/>
      <c r="K886" s="13"/>
      <c r="L886" s="13"/>
    </row>
    <row r="887" spans="2:12" x14ac:dyDescent="0.25">
      <c r="B887" s="129"/>
      <c r="C887" s="129"/>
      <c r="E887" s="13"/>
      <c r="F887" s="13"/>
      <c r="H887" s="13"/>
      <c r="I887" s="13"/>
      <c r="K887" s="13"/>
      <c r="L887" s="13"/>
    </row>
    <row r="888" spans="2:12" x14ac:dyDescent="0.25">
      <c r="B888" s="129"/>
      <c r="C888" s="129"/>
      <c r="E888" s="13"/>
      <c r="F888" s="13"/>
      <c r="H888" s="13"/>
      <c r="I888" s="13"/>
      <c r="K888" s="13"/>
      <c r="L888" s="13"/>
    </row>
    <row r="889" spans="2:12" x14ac:dyDescent="0.25">
      <c r="B889" s="129"/>
      <c r="C889" s="129"/>
      <c r="E889" s="13"/>
      <c r="F889" s="13"/>
      <c r="H889" s="13"/>
      <c r="I889" s="13"/>
      <c r="K889" s="13"/>
      <c r="L889" s="13"/>
    </row>
    <row r="890" spans="2:12" x14ac:dyDescent="0.25">
      <c r="B890" s="129"/>
      <c r="C890" s="129"/>
      <c r="E890" s="13"/>
      <c r="F890" s="13"/>
      <c r="H890" s="13"/>
      <c r="I890" s="13"/>
      <c r="K890" s="13"/>
      <c r="L890" s="13"/>
    </row>
    <row r="891" spans="2:12" x14ac:dyDescent="0.25">
      <c r="B891" s="129"/>
      <c r="C891" s="129"/>
      <c r="E891" s="13"/>
      <c r="F891" s="13"/>
      <c r="H891" s="13"/>
      <c r="I891" s="13"/>
      <c r="K891" s="13"/>
      <c r="L891" s="13"/>
    </row>
    <row r="892" spans="2:12" x14ac:dyDescent="0.25">
      <c r="B892" s="129"/>
      <c r="C892" s="129"/>
      <c r="E892" s="13"/>
      <c r="F892" s="13"/>
      <c r="H892" s="13"/>
      <c r="I892" s="13"/>
      <c r="K892" s="13"/>
      <c r="L892" s="13"/>
    </row>
    <row r="893" spans="2:12" x14ac:dyDescent="0.25">
      <c r="B893" s="129"/>
      <c r="C893" s="129"/>
      <c r="E893" s="13"/>
      <c r="F893" s="13"/>
      <c r="H893" s="13"/>
      <c r="I893" s="13"/>
      <c r="K893" s="13"/>
      <c r="L893" s="13"/>
    </row>
    <row r="894" spans="2:12" x14ac:dyDescent="0.25">
      <c r="B894" s="129"/>
      <c r="C894" s="129"/>
      <c r="E894" s="13"/>
      <c r="F894" s="13"/>
      <c r="H894" s="13"/>
      <c r="I894" s="13"/>
      <c r="K894" s="13"/>
      <c r="L894" s="13"/>
    </row>
    <row r="895" spans="2:12" x14ac:dyDescent="0.25">
      <c r="B895" s="129"/>
      <c r="C895" s="129"/>
      <c r="E895" s="13"/>
      <c r="F895" s="13"/>
      <c r="H895" s="13"/>
      <c r="I895" s="13"/>
      <c r="K895" s="13"/>
      <c r="L895" s="13"/>
    </row>
    <row r="896" spans="2:12" x14ac:dyDescent="0.25">
      <c r="B896" s="129"/>
      <c r="C896" s="129"/>
      <c r="E896" s="13"/>
      <c r="F896" s="13"/>
      <c r="H896" s="13"/>
      <c r="I896" s="13"/>
      <c r="K896" s="13"/>
      <c r="L896" s="13"/>
    </row>
    <row r="897" spans="2:12" x14ac:dyDescent="0.25">
      <c r="B897" s="129"/>
      <c r="C897" s="129"/>
      <c r="E897" s="13"/>
      <c r="F897" s="13"/>
      <c r="H897" s="13"/>
      <c r="I897" s="13"/>
      <c r="K897" s="13"/>
      <c r="L897" s="13"/>
    </row>
    <row r="898" spans="2:12" x14ac:dyDescent="0.25">
      <c r="B898" s="129"/>
      <c r="C898" s="129"/>
      <c r="E898" s="13"/>
      <c r="F898" s="13"/>
      <c r="H898" s="13"/>
      <c r="I898" s="13"/>
      <c r="K898" s="13"/>
      <c r="L898" s="13"/>
    </row>
    <row r="899" spans="2:12" x14ac:dyDescent="0.25">
      <c r="B899" s="129"/>
      <c r="C899" s="129"/>
      <c r="E899" s="13"/>
      <c r="F899" s="13"/>
      <c r="H899" s="13"/>
      <c r="I899" s="13"/>
      <c r="K899" s="13"/>
      <c r="L899" s="13"/>
    </row>
    <row r="900" spans="2:12" x14ac:dyDescent="0.25">
      <c r="B900" s="129"/>
      <c r="C900" s="129"/>
      <c r="E900" s="13"/>
      <c r="F900" s="13"/>
      <c r="H900" s="13"/>
      <c r="I900" s="13"/>
      <c r="K900" s="13"/>
      <c r="L900" s="13"/>
    </row>
    <row r="901" spans="2:12" x14ac:dyDescent="0.25">
      <c r="B901" s="129"/>
      <c r="C901" s="129"/>
      <c r="E901" s="13"/>
      <c r="F901" s="13"/>
      <c r="H901" s="13"/>
      <c r="I901" s="13"/>
      <c r="K901" s="13"/>
      <c r="L901" s="13"/>
    </row>
    <row r="902" spans="2:12" x14ac:dyDescent="0.25">
      <c r="B902" s="129"/>
      <c r="C902" s="129"/>
      <c r="E902" s="13"/>
      <c r="F902" s="13"/>
      <c r="H902" s="13"/>
      <c r="I902" s="13"/>
      <c r="K902" s="13"/>
      <c r="L902" s="13"/>
    </row>
    <row r="903" spans="2:12" x14ac:dyDescent="0.25">
      <c r="B903" s="129"/>
      <c r="C903" s="129"/>
      <c r="E903" s="13"/>
      <c r="F903" s="13"/>
      <c r="H903" s="13"/>
      <c r="I903" s="13"/>
      <c r="K903" s="13"/>
      <c r="L903" s="13"/>
    </row>
    <row r="904" spans="2:12" x14ac:dyDescent="0.25">
      <c r="B904" s="129"/>
      <c r="C904" s="129"/>
      <c r="E904" s="13"/>
      <c r="F904" s="13"/>
      <c r="H904" s="13"/>
      <c r="I904" s="13"/>
      <c r="K904" s="13"/>
      <c r="L904" s="13"/>
    </row>
    <row r="905" spans="2:12" x14ac:dyDescent="0.25">
      <c r="B905" s="129"/>
      <c r="C905" s="129"/>
      <c r="E905" s="13"/>
      <c r="F905" s="13"/>
      <c r="H905" s="13"/>
      <c r="I905" s="13"/>
      <c r="K905" s="13"/>
      <c r="L905" s="13"/>
    </row>
    <row r="906" spans="2:12" x14ac:dyDescent="0.25">
      <c r="B906" s="129"/>
      <c r="C906" s="129"/>
      <c r="E906" s="13"/>
      <c r="F906" s="13"/>
      <c r="H906" s="13"/>
      <c r="I906" s="13"/>
      <c r="K906" s="13"/>
      <c r="L906" s="13"/>
    </row>
    <row r="907" spans="2:12" x14ac:dyDescent="0.25">
      <c r="B907" s="129"/>
      <c r="C907" s="129"/>
      <c r="E907" s="13"/>
      <c r="F907" s="13"/>
      <c r="H907" s="13"/>
      <c r="I907" s="13"/>
      <c r="K907" s="13"/>
      <c r="L907" s="13"/>
    </row>
    <row r="908" spans="2:12" x14ac:dyDescent="0.25">
      <c r="B908" s="129"/>
      <c r="C908" s="129"/>
      <c r="E908" s="13"/>
      <c r="F908" s="13"/>
      <c r="H908" s="13"/>
      <c r="I908" s="13"/>
      <c r="K908" s="13"/>
      <c r="L908" s="13"/>
    </row>
    <row r="909" spans="2:12" x14ac:dyDescent="0.25">
      <c r="B909" s="129"/>
      <c r="C909" s="129"/>
      <c r="E909" s="13"/>
      <c r="F909" s="13"/>
      <c r="H909" s="13"/>
      <c r="I909" s="13"/>
      <c r="K909" s="13"/>
      <c r="L909" s="13"/>
    </row>
    <row r="910" spans="2:12" x14ac:dyDescent="0.25">
      <c r="B910" s="129"/>
      <c r="C910" s="129"/>
      <c r="E910" s="13"/>
      <c r="F910" s="13"/>
      <c r="H910" s="13"/>
      <c r="I910" s="13"/>
      <c r="K910" s="13"/>
      <c r="L910" s="13"/>
    </row>
    <row r="911" spans="2:12" x14ac:dyDescent="0.25">
      <c r="B911" s="129"/>
      <c r="C911" s="129"/>
      <c r="E911" s="13"/>
      <c r="F911" s="13"/>
      <c r="H911" s="13"/>
      <c r="I911" s="13"/>
      <c r="K911" s="13"/>
      <c r="L911" s="13"/>
    </row>
    <row r="912" spans="2:12" x14ac:dyDescent="0.25">
      <c r="B912" s="129"/>
      <c r="C912" s="129"/>
      <c r="E912" s="13"/>
      <c r="F912" s="13"/>
      <c r="H912" s="13"/>
      <c r="I912" s="13"/>
      <c r="K912" s="13"/>
      <c r="L912" s="13"/>
    </row>
    <row r="913" spans="2:12" x14ac:dyDescent="0.25">
      <c r="B913" s="129"/>
      <c r="C913" s="129"/>
      <c r="E913" s="13"/>
      <c r="F913" s="13"/>
      <c r="H913" s="13"/>
      <c r="I913" s="13"/>
      <c r="K913" s="13"/>
      <c r="L913" s="13"/>
    </row>
    <row r="914" spans="2:12" x14ac:dyDescent="0.25">
      <c r="B914" s="129"/>
      <c r="C914" s="129"/>
      <c r="E914" s="13"/>
      <c r="F914" s="13"/>
      <c r="H914" s="13"/>
      <c r="I914" s="13"/>
      <c r="K914" s="13"/>
      <c r="L914" s="13"/>
    </row>
    <row r="915" spans="2:12" x14ac:dyDescent="0.25">
      <c r="B915" s="129"/>
      <c r="C915" s="129"/>
      <c r="E915" s="13"/>
      <c r="F915" s="13"/>
      <c r="H915" s="13"/>
      <c r="I915" s="13"/>
      <c r="K915" s="13"/>
      <c r="L915" s="13"/>
    </row>
    <row r="916" spans="2:12" x14ac:dyDescent="0.25">
      <c r="B916" s="129"/>
      <c r="C916" s="129"/>
      <c r="E916" s="13"/>
      <c r="F916" s="13"/>
      <c r="H916" s="13"/>
      <c r="I916" s="13"/>
      <c r="K916" s="13"/>
      <c r="L916" s="13"/>
    </row>
    <row r="917" spans="2:12" x14ac:dyDescent="0.25">
      <c r="B917" s="129"/>
      <c r="C917" s="129"/>
      <c r="E917" s="13"/>
      <c r="F917" s="13"/>
      <c r="H917" s="13"/>
      <c r="I917" s="13"/>
      <c r="K917" s="13"/>
      <c r="L917" s="13"/>
    </row>
    <row r="918" spans="2:12" x14ac:dyDescent="0.25">
      <c r="B918" s="129"/>
      <c r="C918" s="129"/>
      <c r="E918" s="13"/>
      <c r="F918" s="13"/>
      <c r="H918" s="13"/>
      <c r="I918" s="13"/>
      <c r="K918" s="13"/>
      <c r="L918" s="13"/>
    </row>
    <row r="919" spans="2:12" x14ac:dyDescent="0.25">
      <c r="B919" s="129"/>
      <c r="C919" s="129"/>
      <c r="E919" s="13"/>
      <c r="F919" s="13"/>
      <c r="H919" s="13"/>
      <c r="I919" s="13"/>
      <c r="K919" s="13"/>
      <c r="L919" s="13"/>
    </row>
    <row r="920" spans="2:12" x14ac:dyDescent="0.25">
      <c r="B920" s="129"/>
      <c r="C920" s="129"/>
      <c r="E920" s="13"/>
      <c r="F920" s="13"/>
      <c r="H920" s="13"/>
      <c r="I920" s="13"/>
      <c r="K920" s="13"/>
      <c r="L920" s="13"/>
    </row>
    <row r="921" spans="2:12" x14ac:dyDescent="0.25">
      <c r="B921" s="129"/>
      <c r="C921" s="129"/>
      <c r="E921" s="13"/>
      <c r="F921" s="13"/>
      <c r="H921" s="13"/>
      <c r="I921" s="13"/>
      <c r="K921" s="13"/>
      <c r="L921" s="13"/>
    </row>
    <row r="922" spans="2:12" x14ac:dyDescent="0.25">
      <c r="B922" s="129"/>
      <c r="C922" s="129"/>
      <c r="E922" s="13"/>
      <c r="F922" s="13"/>
      <c r="H922" s="13"/>
      <c r="I922" s="13"/>
      <c r="K922" s="13"/>
      <c r="L922" s="13"/>
    </row>
    <row r="923" spans="2:12" x14ac:dyDescent="0.25">
      <c r="B923" s="129"/>
      <c r="C923" s="129"/>
      <c r="E923" s="13"/>
      <c r="F923" s="13"/>
      <c r="H923" s="13"/>
      <c r="I923" s="13"/>
      <c r="K923" s="13"/>
      <c r="L923" s="13"/>
    </row>
    <row r="924" spans="2:12" x14ac:dyDescent="0.25">
      <c r="B924" s="129"/>
      <c r="C924" s="129"/>
      <c r="E924" s="13"/>
      <c r="F924" s="13"/>
      <c r="H924" s="13"/>
      <c r="I924" s="13"/>
      <c r="K924" s="13"/>
      <c r="L924" s="13"/>
    </row>
    <row r="925" spans="2:12" x14ac:dyDescent="0.25">
      <c r="B925" s="129"/>
      <c r="C925" s="129"/>
      <c r="E925" s="13"/>
      <c r="F925" s="13"/>
      <c r="H925" s="13"/>
      <c r="I925" s="13"/>
      <c r="K925" s="13"/>
      <c r="L925" s="13"/>
    </row>
    <row r="926" spans="2:12" x14ac:dyDescent="0.25">
      <c r="B926" s="129"/>
      <c r="C926" s="129"/>
      <c r="E926" s="13"/>
      <c r="F926" s="13"/>
      <c r="H926" s="13"/>
      <c r="I926" s="13"/>
      <c r="K926" s="13"/>
      <c r="L926" s="13"/>
    </row>
    <row r="927" spans="2:12" x14ac:dyDescent="0.25">
      <c r="B927" s="129"/>
      <c r="C927" s="129"/>
      <c r="E927" s="13"/>
      <c r="F927" s="13"/>
      <c r="H927" s="13"/>
      <c r="I927" s="13"/>
      <c r="K927" s="13"/>
      <c r="L927" s="13"/>
    </row>
    <row r="928" spans="2:12" x14ac:dyDescent="0.25">
      <c r="B928" s="129"/>
      <c r="C928" s="129"/>
      <c r="E928" s="13"/>
      <c r="F928" s="13"/>
      <c r="H928" s="13"/>
      <c r="I928" s="13"/>
      <c r="K928" s="13"/>
      <c r="L928" s="13"/>
    </row>
    <row r="929" spans="2:12" x14ac:dyDescent="0.25">
      <c r="B929" s="129"/>
      <c r="C929" s="129"/>
      <c r="E929" s="13"/>
      <c r="F929" s="13"/>
      <c r="H929" s="13"/>
      <c r="I929" s="13"/>
      <c r="K929" s="13"/>
      <c r="L929" s="13"/>
    </row>
    <row r="930" spans="2:12" x14ac:dyDescent="0.25">
      <c r="B930" s="129"/>
      <c r="C930" s="129"/>
      <c r="E930" s="13"/>
      <c r="F930" s="13"/>
      <c r="H930" s="13"/>
      <c r="I930" s="13"/>
      <c r="K930" s="13"/>
      <c r="L930" s="13"/>
    </row>
    <row r="931" spans="2:12" x14ac:dyDescent="0.25">
      <c r="B931" s="129"/>
      <c r="C931" s="129"/>
      <c r="E931" s="13"/>
      <c r="F931" s="13"/>
      <c r="H931" s="13"/>
      <c r="I931" s="13"/>
      <c r="K931" s="13"/>
      <c r="L931" s="13"/>
    </row>
    <row r="932" spans="2:12" x14ac:dyDescent="0.25">
      <c r="B932" s="129"/>
      <c r="C932" s="129"/>
      <c r="E932" s="13"/>
      <c r="F932" s="13"/>
      <c r="H932" s="13"/>
      <c r="I932" s="13"/>
      <c r="K932" s="13"/>
      <c r="L932" s="13"/>
    </row>
    <row r="933" spans="2:12" x14ac:dyDescent="0.25">
      <c r="B933" s="129"/>
      <c r="C933" s="129"/>
      <c r="E933" s="13"/>
      <c r="F933" s="13"/>
      <c r="H933" s="13"/>
      <c r="I933" s="13"/>
      <c r="K933" s="13"/>
      <c r="L933" s="13"/>
    </row>
    <row r="934" spans="2:12" x14ac:dyDescent="0.25">
      <c r="B934" s="129"/>
      <c r="C934" s="129"/>
      <c r="E934" s="13"/>
      <c r="F934" s="13"/>
      <c r="H934" s="13"/>
      <c r="I934" s="13"/>
      <c r="K934" s="13"/>
      <c r="L934" s="13"/>
    </row>
    <row r="935" spans="2:12" x14ac:dyDescent="0.25">
      <c r="B935" s="129"/>
      <c r="C935" s="129"/>
      <c r="E935" s="13"/>
      <c r="F935" s="13"/>
      <c r="H935" s="13"/>
      <c r="I935" s="13"/>
      <c r="K935" s="13"/>
      <c r="L935" s="13"/>
    </row>
    <row r="936" spans="2:12" x14ac:dyDescent="0.25">
      <c r="B936" s="129"/>
      <c r="C936" s="129"/>
      <c r="E936" s="13"/>
      <c r="F936" s="13"/>
      <c r="H936" s="13"/>
      <c r="I936" s="13"/>
      <c r="K936" s="13"/>
      <c r="L936" s="13"/>
    </row>
    <row r="937" spans="2:12" x14ac:dyDescent="0.25">
      <c r="B937" s="129"/>
      <c r="C937" s="129"/>
      <c r="E937" s="13"/>
      <c r="F937" s="13"/>
      <c r="H937" s="13"/>
      <c r="I937" s="13"/>
      <c r="K937" s="13"/>
      <c r="L937" s="13"/>
    </row>
    <row r="938" spans="2:12" x14ac:dyDescent="0.25">
      <c r="B938" s="129"/>
      <c r="C938" s="129"/>
      <c r="E938" s="13"/>
      <c r="F938" s="13"/>
      <c r="H938" s="13"/>
      <c r="I938" s="13"/>
      <c r="K938" s="13"/>
      <c r="L938" s="13"/>
    </row>
    <row r="939" spans="2:12" x14ac:dyDescent="0.25">
      <c r="B939" s="129"/>
      <c r="C939" s="129"/>
      <c r="E939" s="13"/>
      <c r="F939" s="13"/>
      <c r="H939" s="13"/>
      <c r="I939" s="13"/>
      <c r="K939" s="13"/>
      <c r="L939" s="13"/>
    </row>
    <row r="940" spans="2:12" x14ac:dyDescent="0.25">
      <c r="B940" s="129"/>
      <c r="C940" s="129"/>
      <c r="E940" s="13"/>
      <c r="F940" s="13"/>
      <c r="H940" s="13"/>
      <c r="I940" s="13"/>
      <c r="K940" s="13"/>
      <c r="L940" s="13"/>
    </row>
    <row r="941" spans="2:12" x14ac:dyDescent="0.25">
      <c r="B941" s="129"/>
      <c r="C941" s="129"/>
      <c r="E941" s="13"/>
      <c r="F941" s="13"/>
      <c r="H941" s="13"/>
      <c r="I941" s="13"/>
      <c r="K941" s="13"/>
      <c r="L941" s="13"/>
    </row>
    <row r="942" spans="2:12" x14ac:dyDescent="0.25">
      <c r="B942" s="129"/>
      <c r="C942" s="129"/>
      <c r="E942" s="13"/>
      <c r="F942" s="13"/>
      <c r="H942" s="13"/>
      <c r="I942" s="13"/>
      <c r="K942" s="13"/>
      <c r="L942" s="13"/>
    </row>
    <row r="943" spans="2:12" x14ac:dyDescent="0.25">
      <c r="B943" s="129"/>
      <c r="C943" s="129"/>
      <c r="E943" s="13"/>
      <c r="F943" s="13"/>
      <c r="H943" s="13"/>
      <c r="I943" s="13"/>
      <c r="K943" s="13"/>
      <c r="L943" s="13"/>
    </row>
    <row r="944" spans="2:12" x14ac:dyDescent="0.25">
      <c r="B944" s="129"/>
      <c r="C944" s="129"/>
      <c r="E944" s="13"/>
      <c r="F944" s="13"/>
      <c r="H944" s="13"/>
      <c r="I944" s="13"/>
      <c r="K944" s="13"/>
      <c r="L944" s="13"/>
    </row>
    <row r="945" spans="2:12" x14ac:dyDescent="0.25">
      <c r="B945" s="129"/>
      <c r="C945" s="129"/>
      <c r="E945" s="13"/>
      <c r="F945" s="13"/>
      <c r="H945" s="13"/>
      <c r="I945" s="13"/>
      <c r="K945" s="13"/>
      <c r="L945" s="13"/>
    </row>
    <row r="946" spans="2:12" x14ac:dyDescent="0.25">
      <c r="B946" s="129"/>
      <c r="C946" s="129"/>
      <c r="E946" s="13"/>
      <c r="F946" s="13"/>
      <c r="H946" s="13"/>
      <c r="I946" s="13"/>
      <c r="K946" s="13"/>
      <c r="L946" s="13"/>
    </row>
    <row r="947" spans="2:12" x14ac:dyDescent="0.25">
      <c r="B947" s="129"/>
      <c r="C947" s="129"/>
      <c r="E947" s="13"/>
      <c r="F947" s="13"/>
      <c r="H947" s="13"/>
      <c r="I947" s="13"/>
      <c r="K947" s="13"/>
      <c r="L947" s="13"/>
    </row>
    <row r="948" spans="2:12" x14ac:dyDescent="0.25">
      <c r="B948" s="129"/>
      <c r="C948" s="129"/>
      <c r="E948" s="13"/>
      <c r="F948" s="13"/>
      <c r="H948" s="13"/>
      <c r="I948" s="13"/>
      <c r="K948" s="13"/>
      <c r="L948" s="13"/>
    </row>
    <row r="949" spans="2:12" x14ac:dyDescent="0.25">
      <c r="B949" s="129"/>
      <c r="C949" s="129"/>
      <c r="E949" s="13"/>
      <c r="F949" s="13"/>
      <c r="H949" s="13"/>
      <c r="I949" s="13"/>
      <c r="K949" s="13"/>
      <c r="L949" s="13"/>
    </row>
    <row r="950" spans="2:12" x14ac:dyDescent="0.25">
      <c r="B950" s="129"/>
      <c r="C950" s="129"/>
      <c r="E950" s="13"/>
      <c r="F950" s="13"/>
      <c r="H950" s="13"/>
      <c r="I950" s="13"/>
      <c r="K950" s="13"/>
      <c r="L950" s="13"/>
    </row>
    <row r="951" spans="2:12" x14ac:dyDescent="0.25">
      <c r="B951" s="129"/>
      <c r="C951" s="129"/>
      <c r="E951" s="13"/>
      <c r="F951" s="13"/>
      <c r="H951" s="13"/>
      <c r="I951" s="13"/>
      <c r="K951" s="13"/>
      <c r="L951" s="13"/>
    </row>
    <row r="952" spans="2:12" x14ac:dyDescent="0.25">
      <c r="B952" s="129"/>
      <c r="C952" s="129"/>
      <c r="E952" s="13"/>
      <c r="F952" s="13"/>
      <c r="H952" s="13"/>
      <c r="I952" s="13"/>
      <c r="K952" s="13"/>
      <c r="L952" s="13"/>
    </row>
    <row r="953" spans="2:12" x14ac:dyDescent="0.25">
      <c r="B953" s="129"/>
      <c r="C953" s="129"/>
      <c r="E953" s="13"/>
      <c r="F953" s="13"/>
      <c r="H953" s="13"/>
      <c r="I953" s="13"/>
      <c r="K953" s="13"/>
      <c r="L953" s="13"/>
    </row>
    <row r="954" spans="2:12" x14ac:dyDescent="0.25">
      <c r="B954" s="129"/>
      <c r="C954" s="129"/>
      <c r="E954" s="13"/>
      <c r="F954" s="13"/>
      <c r="H954" s="13"/>
      <c r="I954" s="13"/>
      <c r="K954" s="13"/>
      <c r="L954" s="13"/>
    </row>
    <row r="955" spans="2:12" x14ac:dyDescent="0.25">
      <c r="B955" s="129"/>
      <c r="C955" s="129"/>
      <c r="E955" s="13"/>
      <c r="F955" s="13"/>
      <c r="H955" s="13"/>
      <c r="I955" s="13"/>
      <c r="K955" s="13"/>
      <c r="L955" s="13"/>
    </row>
    <row r="956" spans="2:12" x14ac:dyDescent="0.25">
      <c r="B956" s="129"/>
      <c r="C956" s="129"/>
      <c r="E956" s="13"/>
      <c r="F956" s="13"/>
      <c r="H956" s="13"/>
      <c r="I956" s="13"/>
      <c r="K956" s="13"/>
      <c r="L956" s="13"/>
    </row>
    <row r="957" spans="2:12" x14ac:dyDescent="0.25">
      <c r="B957" s="129"/>
      <c r="C957" s="129"/>
      <c r="E957" s="13"/>
      <c r="F957" s="13"/>
      <c r="H957" s="13"/>
      <c r="I957" s="13"/>
      <c r="K957" s="13"/>
      <c r="L957" s="13"/>
    </row>
    <row r="958" spans="2:12" x14ac:dyDescent="0.25">
      <c r="B958" s="129"/>
      <c r="C958" s="129"/>
      <c r="E958" s="13"/>
      <c r="F958" s="13"/>
      <c r="H958" s="13"/>
      <c r="I958" s="13"/>
      <c r="K958" s="13"/>
      <c r="L958" s="13"/>
    </row>
    <row r="959" spans="2:12" x14ac:dyDescent="0.25">
      <c r="B959" s="129"/>
      <c r="C959" s="129"/>
      <c r="E959" s="13"/>
      <c r="F959" s="13"/>
      <c r="H959" s="13"/>
      <c r="I959" s="13"/>
      <c r="K959" s="13"/>
      <c r="L959" s="13"/>
    </row>
    <row r="960" spans="2:12" x14ac:dyDescent="0.25">
      <c r="B960" s="129"/>
      <c r="C960" s="129"/>
      <c r="E960" s="13"/>
      <c r="F960" s="13"/>
      <c r="H960" s="13"/>
      <c r="I960" s="13"/>
      <c r="K960" s="13"/>
      <c r="L960" s="13"/>
    </row>
    <row r="961" spans="2:12" x14ac:dyDescent="0.25">
      <c r="B961" s="129"/>
      <c r="C961" s="129"/>
      <c r="E961" s="13"/>
      <c r="F961" s="13"/>
      <c r="H961" s="13"/>
      <c r="I961" s="13"/>
      <c r="K961" s="13"/>
      <c r="L961" s="13"/>
    </row>
    <row r="962" spans="2:12" x14ac:dyDescent="0.25">
      <c r="B962" s="129"/>
      <c r="C962" s="129"/>
      <c r="E962" s="13"/>
      <c r="F962" s="13"/>
      <c r="H962" s="13"/>
      <c r="I962" s="13"/>
      <c r="K962" s="13"/>
      <c r="L962" s="13"/>
    </row>
    <row r="963" spans="2:12" x14ac:dyDescent="0.25">
      <c r="B963" s="129"/>
      <c r="C963" s="129"/>
      <c r="E963" s="13"/>
      <c r="F963" s="13"/>
      <c r="H963" s="13"/>
      <c r="I963" s="13"/>
      <c r="K963" s="13"/>
      <c r="L963" s="13"/>
    </row>
    <row r="964" spans="2:12" x14ac:dyDescent="0.25">
      <c r="B964" s="129"/>
      <c r="C964" s="129"/>
      <c r="E964" s="13"/>
      <c r="F964" s="13"/>
      <c r="H964" s="13"/>
      <c r="I964" s="13"/>
      <c r="K964" s="13"/>
      <c r="L964" s="13"/>
    </row>
    <row r="965" spans="2:12" x14ac:dyDescent="0.25">
      <c r="B965" s="129"/>
      <c r="C965" s="129"/>
      <c r="E965" s="13"/>
      <c r="F965" s="13"/>
      <c r="H965" s="13"/>
      <c r="I965" s="13"/>
      <c r="K965" s="13"/>
      <c r="L965" s="13"/>
    </row>
    <row r="966" spans="2:12" x14ac:dyDescent="0.25">
      <c r="B966" s="129"/>
      <c r="C966" s="129"/>
      <c r="E966" s="13"/>
      <c r="F966" s="13"/>
      <c r="H966" s="13"/>
      <c r="I966" s="13"/>
      <c r="K966" s="13"/>
      <c r="L966" s="13"/>
    </row>
    <row r="967" spans="2:12" x14ac:dyDescent="0.25">
      <c r="B967" s="129"/>
      <c r="C967" s="129"/>
      <c r="E967" s="13"/>
      <c r="F967" s="13"/>
      <c r="H967" s="13"/>
      <c r="I967" s="13"/>
      <c r="K967" s="13"/>
      <c r="L967" s="13"/>
    </row>
    <row r="968" spans="2:12" x14ac:dyDescent="0.25">
      <c r="B968" s="129"/>
      <c r="C968" s="129"/>
      <c r="E968" s="13"/>
      <c r="F968" s="13"/>
      <c r="H968" s="13"/>
      <c r="I968" s="13"/>
      <c r="K968" s="13"/>
      <c r="L968" s="13"/>
    </row>
    <row r="969" spans="2:12" x14ac:dyDescent="0.25">
      <c r="B969" s="129"/>
      <c r="C969" s="129"/>
      <c r="E969" s="13"/>
      <c r="F969" s="13"/>
      <c r="H969" s="13"/>
      <c r="I969" s="13"/>
      <c r="K969" s="13"/>
      <c r="L969" s="13"/>
    </row>
    <row r="970" spans="2:12" x14ac:dyDescent="0.25">
      <c r="B970" s="129"/>
      <c r="C970" s="129"/>
      <c r="E970" s="13"/>
      <c r="F970" s="13"/>
      <c r="H970" s="13"/>
      <c r="I970" s="13"/>
      <c r="K970" s="13"/>
      <c r="L970" s="13"/>
    </row>
    <row r="971" spans="2:12" x14ac:dyDescent="0.25">
      <c r="B971" s="129"/>
      <c r="C971" s="129"/>
      <c r="E971" s="13"/>
      <c r="F971" s="13"/>
      <c r="H971" s="13"/>
      <c r="I971" s="13"/>
      <c r="K971" s="13"/>
      <c r="L971" s="13"/>
    </row>
    <row r="972" spans="2:12" x14ac:dyDescent="0.25">
      <c r="B972" s="129"/>
      <c r="C972" s="129"/>
      <c r="E972" s="13"/>
      <c r="F972" s="13"/>
      <c r="H972" s="13"/>
      <c r="I972" s="13"/>
      <c r="K972" s="13"/>
      <c r="L972" s="13"/>
    </row>
    <row r="973" spans="2:12" x14ac:dyDescent="0.25">
      <c r="B973" s="129"/>
      <c r="C973" s="129"/>
      <c r="E973" s="13"/>
      <c r="F973" s="13"/>
      <c r="H973" s="13"/>
      <c r="I973" s="13"/>
      <c r="K973" s="13"/>
      <c r="L973" s="13"/>
    </row>
    <row r="974" spans="2:12" x14ac:dyDescent="0.25">
      <c r="B974" s="129"/>
      <c r="C974" s="129"/>
      <c r="E974" s="13"/>
      <c r="F974" s="13"/>
      <c r="H974" s="13"/>
      <c r="I974" s="13"/>
      <c r="K974" s="13"/>
      <c r="L974" s="13"/>
    </row>
    <row r="975" spans="2:12" x14ac:dyDescent="0.25">
      <c r="B975" s="129"/>
      <c r="C975" s="129"/>
      <c r="E975" s="13"/>
      <c r="F975" s="13"/>
      <c r="H975" s="13"/>
      <c r="I975" s="13"/>
      <c r="K975" s="13"/>
      <c r="L975" s="13"/>
    </row>
    <row r="976" spans="2:12" x14ac:dyDescent="0.25">
      <c r="B976" s="129"/>
      <c r="C976" s="129"/>
      <c r="E976" s="13"/>
      <c r="F976" s="13"/>
      <c r="H976" s="13"/>
      <c r="I976" s="13"/>
      <c r="K976" s="13"/>
      <c r="L976" s="13"/>
    </row>
    <row r="977" spans="2:12" x14ac:dyDescent="0.25">
      <c r="B977" s="129"/>
      <c r="C977" s="129"/>
      <c r="E977" s="13"/>
      <c r="F977" s="13"/>
      <c r="H977" s="13"/>
      <c r="I977" s="13"/>
      <c r="K977" s="13"/>
      <c r="L977" s="13"/>
    </row>
    <row r="978" spans="2:12" x14ac:dyDescent="0.25">
      <c r="B978" s="129"/>
      <c r="C978" s="129"/>
      <c r="E978" s="13"/>
      <c r="F978" s="13"/>
      <c r="H978" s="13"/>
      <c r="I978" s="13"/>
      <c r="K978" s="13"/>
      <c r="L978" s="13"/>
    </row>
    <row r="979" spans="2:12" x14ac:dyDescent="0.25">
      <c r="B979" s="129"/>
      <c r="C979" s="129"/>
      <c r="E979" s="13"/>
      <c r="F979" s="13"/>
      <c r="H979" s="13"/>
      <c r="I979" s="13"/>
      <c r="K979" s="13"/>
      <c r="L979" s="13"/>
    </row>
    <row r="980" spans="2:12" x14ac:dyDescent="0.25">
      <c r="B980" s="129"/>
      <c r="C980" s="129"/>
      <c r="E980" s="13"/>
      <c r="F980" s="13"/>
      <c r="H980" s="13"/>
      <c r="I980" s="13"/>
      <c r="K980" s="13"/>
      <c r="L980" s="13"/>
    </row>
    <row r="981" spans="2:12" x14ac:dyDescent="0.25">
      <c r="B981" s="129"/>
      <c r="C981" s="129"/>
      <c r="E981" s="13"/>
      <c r="F981" s="13"/>
      <c r="H981" s="13"/>
      <c r="I981" s="13"/>
      <c r="K981" s="13"/>
      <c r="L981" s="13"/>
    </row>
    <row r="982" spans="2:12" x14ac:dyDescent="0.25">
      <c r="B982" s="129"/>
      <c r="C982" s="129"/>
      <c r="E982" s="13"/>
      <c r="F982" s="13"/>
      <c r="H982" s="13"/>
      <c r="I982" s="13"/>
      <c r="K982" s="13"/>
      <c r="L982" s="13"/>
    </row>
    <row r="983" spans="2:12" x14ac:dyDescent="0.25">
      <c r="B983" s="129"/>
      <c r="C983" s="129"/>
      <c r="E983" s="13"/>
      <c r="F983" s="13"/>
      <c r="H983" s="13"/>
      <c r="I983" s="13"/>
      <c r="K983" s="13"/>
      <c r="L983" s="13"/>
    </row>
    <row r="984" spans="2:12" x14ac:dyDescent="0.25">
      <c r="B984" s="129"/>
      <c r="C984" s="129"/>
      <c r="E984" s="13"/>
      <c r="F984" s="13"/>
      <c r="H984" s="13"/>
      <c r="I984" s="13"/>
      <c r="K984" s="13"/>
      <c r="L984" s="13"/>
    </row>
    <row r="985" spans="2:12" x14ac:dyDescent="0.25">
      <c r="B985" s="129"/>
      <c r="C985" s="129"/>
      <c r="E985" s="13"/>
      <c r="F985" s="13"/>
      <c r="H985" s="13"/>
      <c r="I985" s="13"/>
      <c r="K985" s="13"/>
      <c r="L985" s="13"/>
    </row>
    <row r="986" spans="2:12" x14ac:dyDescent="0.25">
      <c r="B986" s="129"/>
      <c r="C986" s="129"/>
      <c r="E986" s="13"/>
      <c r="F986" s="13"/>
      <c r="H986" s="13"/>
      <c r="I986" s="13"/>
      <c r="K986" s="13"/>
      <c r="L986" s="13"/>
    </row>
    <row r="987" spans="2:12" x14ac:dyDescent="0.25">
      <c r="B987" s="129"/>
      <c r="C987" s="129"/>
      <c r="E987" s="13"/>
      <c r="F987" s="13"/>
      <c r="H987" s="13"/>
      <c r="I987" s="13"/>
      <c r="K987" s="13"/>
      <c r="L987" s="13"/>
    </row>
    <row r="988" spans="2:12" x14ac:dyDescent="0.25">
      <c r="B988" s="129"/>
      <c r="C988" s="129"/>
      <c r="E988" s="13"/>
      <c r="F988" s="13"/>
      <c r="H988" s="13"/>
      <c r="I988" s="13"/>
      <c r="K988" s="13"/>
      <c r="L988" s="13"/>
    </row>
    <row r="989" spans="2:12" x14ac:dyDescent="0.25">
      <c r="B989" s="129"/>
      <c r="C989" s="129"/>
      <c r="E989" s="13"/>
      <c r="F989" s="13"/>
      <c r="H989" s="13"/>
      <c r="I989" s="13"/>
      <c r="K989" s="13"/>
      <c r="L989" s="13"/>
    </row>
    <row r="990" spans="2:12" x14ac:dyDescent="0.25">
      <c r="B990" s="129"/>
      <c r="C990" s="129"/>
      <c r="E990" s="13"/>
      <c r="F990" s="13"/>
      <c r="H990" s="13"/>
      <c r="I990" s="13"/>
      <c r="K990" s="13"/>
      <c r="L990" s="13"/>
    </row>
    <row r="991" spans="2:12" x14ac:dyDescent="0.25">
      <c r="B991" s="129"/>
      <c r="C991" s="129"/>
      <c r="E991" s="13"/>
      <c r="F991" s="13"/>
      <c r="H991" s="13"/>
      <c r="I991" s="13"/>
      <c r="K991" s="13"/>
      <c r="L991" s="13"/>
    </row>
    <row r="992" spans="2:12" x14ac:dyDescent="0.25">
      <c r="B992" s="129"/>
      <c r="C992" s="129"/>
      <c r="E992" s="13"/>
      <c r="F992" s="13"/>
      <c r="H992" s="13"/>
      <c r="I992" s="13"/>
      <c r="K992" s="13"/>
      <c r="L992" s="13"/>
    </row>
    <row r="993" spans="2:12" x14ac:dyDescent="0.25">
      <c r="B993" s="129"/>
      <c r="C993" s="129"/>
      <c r="E993" s="13"/>
      <c r="F993" s="13"/>
      <c r="H993" s="13"/>
      <c r="I993" s="13"/>
      <c r="K993" s="13"/>
      <c r="L993" s="13"/>
    </row>
    <row r="994" spans="2:12" x14ac:dyDescent="0.25">
      <c r="B994" s="129"/>
      <c r="C994" s="129"/>
      <c r="E994" s="13"/>
      <c r="F994" s="13"/>
      <c r="H994" s="13"/>
      <c r="I994" s="13"/>
      <c r="K994" s="13"/>
      <c r="L994" s="13"/>
    </row>
    <row r="995" spans="2:12" x14ac:dyDescent="0.25">
      <c r="B995" s="129"/>
      <c r="C995" s="129"/>
      <c r="E995" s="13"/>
      <c r="F995" s="13"/>
      <c r="H995" s="13"/>
      <c r="I995" s="13"/>
      <c r="K995" s="13"/>
      <c r="L995" s="13"/>
    </row>
    <row r="996" spans="2:12" x14ac:dyDescent="0.25">
      <c r="B996" s="129"/>
      <c r="C996" s="129"/>
      <c r="E996" s="13"/>
      <c r="F996" s="13"/>
      <c r="H996" s="13"/>
      <c r="I996" s="13"/>
      <c r="K996" s="13"/>
      <c r="L996" s="13"/>
    </row>
    <row r="997" spans="2:12" x14ac:dyDescent="0.25">
      <c r="B997" s="129"/>
      <c r="C997" s="129"/>
      <c r="E997" s="13"/>
      <c r="F997" s="13"/>
    </row>
    <row r="998" spans="2:12" x14ac:dyDescent="0.25">
      <c r="B998" s="129"/>
      <c r="C998" s="129"/>
      <c r="E998" s="13"/>
      <c r="F998" s="13"/>
    </row>
    <row r="999" spans="2:12" x14ac:dyDescent="0.25">
      <c r="B999" s="129"/>
      <c r="C999" s="129"/>
      <c r="E999" s="13"/>
      <c r="F999" s="13"/>
    </row>
    <row r="1000" spans="2:12" x14ac:dyDescent="0.25">
      <c r="B1000" s="129"/>
      <c r="C1000" s="129"/>
      <c r="E1000" s="13"/>
      <c r="F1000" s="13"/>
    </row>
    <row r="1001" spans="2:12" x14ac:dyDescent="0.25">
      <c r="B1001" s="13"/>
      <c r="C1001" s="13"/>
      <c r="E1001" s="13"/>
      <c r="F1001" s="13"/>
    </row>
  </sheetData>
  <sheetProtection algorithmName="SHA-512" hashValue="mOHQVdHfcw3k7XO2SdDMaTslr9LI5JrBlenVVhZpVfY1itfhVNTEdeOuJv5z3U3HMlSp1YWWxf645B7MSFZwjw==" saltValue="bAzLOeLSCROGIoIkdWaOQ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42578125" bestFit="1" customWidth="1"/>
  </cols>
  <sheetData>
    <row r="2" spans="2:6" ht="45" x14ac:dyDescent="0.25">
      <c r="B2" s="127" t="s">
        <v>31</v>
      </c>
    </row>
    <row r="3" spans="2:6" x14ac:dyDescent="0.25">
      <c r="C3" s="126">
        <v>2016</v>
      </c>
      <c r="D3" s="126">
        <v>2015</v>
      </c>
      <c r="E3" s="126">
        <v>2014</v>
      </c>
      <c r="F3" s="126">
        <v>2013</v>
      </c>
    </row>
    <row r="4" spans="2:6" x14ac:dyDescent="0.25">
      <c r="B4" s="32" t="s">
        <v>0</v>
      </c>
      <c r="C4" s="138">
        <v>9121062</v>
      </c>
      <c r="D4" s="138">
        <v>9048909</v>
      </c>
      <c r="E4" s="138">
        <v>8952080</v>
      </c>
      <c r="F4" s="138">
        <v>8849466.3634417634</v>
      </c>
    </row>
    <row r="5" spans="2:6" x14ac:dyDescent="0.25">
      <c r="B5" s="32" t="s">
        <v>1</v>
      </c>
      <c r="C5" s="138">
        <v>3552095</v>
      </c>
      <c r="D5" s="138">
        <v>3430959</v>
      </c>
      <c r="E5" s="138">
        <v>3320042</v>
      </c>
      <c r="F5" s="138">
        <v>3142354.8976049055</v>
      </c>
    </row>
    <row r="6" spans="2:6" x14ac:dyDescent="0.25">
      <c r="B6" s="32" t="s">
        <v>2</v>
      </c>
      <c r="C6" s="138">
        <v>1346625</v>
      </c>
      <c r="D6" s="138">
        <v>1295055</v>
      </c>
      <c r="E6" s="138">
        <v>1373426</v>
      </c>
      <c r="F6" s="138">
        <v>1358626.3725454095</v>
      </c>
    </row>
    <row r="7" spans="2:6" x14ac:dyDescent="0.25">
      <c r="B7" s="32" t="s">
        <v>3</v>
      </c>
      <c r="C7" s="138">
        <v>0</v>
      </c>
      <c r="D7" s="138">
        <v>0</v>
      </c>
      <c r="E7" s="138">
        <v>0</v>
      </c>
      <c r="F7" s="138">
        <v>0</v>
      </c>
    </row>
    <row r="8" spans="2:6" x14ac:dyDescent="0.25">
      <c r="B8" s="32" t="s">
        <v>4</v>
      </c>
      <c r="C8" s="138">
        <v>0</v>
      </c>
      <c r="D8" s="138">
        <v>0</v>
      </c>
      <c r="E8" s="138">
        <v>0</v>
      </c>
      <c r="F8" s="138">
        <v>0</v>
      </c>
    </row>
    <row r="9" spans="2:6" x14ac:dyDescent="0.25">
      <c r="B9" s="32" t="s">
        <v>5</v>
      </c>
      <c r="C9" s="138">
        <v>-579075</v>
      </c>
      <c r="D9" s="138">
        <v>-615603</v>
      </c>
      <c r="E9" s="138">
        <v>-532281</v>
      </c>
      <c r="F9" s="138">
        <v>-523986.369003131</v>
      </c>
    </row>
    <row r="10" spans="2:6" x14ac:dyDescent="0.25">
      <c r="B10" s="32" t="s">
        <v>6</v>
      </c>
      <c r="C10" s="138">
        <v>-3202</v>
      </c>
      <c r="D10" s="138">
        <v>-5357</v>
      </c>
      <c r="E10" s="138">
        <v>-11117</v>
      </c>
      <c r="F10" s="138">
        <v>-12020.43865</v>
      </c>
    </row>
    <row r="11" spans="2:6" x14ac:dyDescent="0.25">
      <c r="B11" s="32" t="s">
        <v>7</v>
      </c>
      <c r="C11" s="138">
        <v>0</v>
      </c>
      <c r="D11" s="138">
        <v>0</v>
      </c>
      <c r="E11" s="138">
        <v>-17</v>
      </c>
      <c r="F11" s="138">
        <v>-27</v>
      </c>
    </row>
    <row r="12" spans="2:6" x14ac:dyDescent="0.25">
      <c r="B12" s="126" t="s">
        <v>8</v>
      </c>
      <c r="C12" s="128">
        <v>13437505</v>
      </c>
      <c r="D12" s="128">
        <v>13153963</v>
      </c>
      <c r="E12" s="128">
        <v>13102133</v>
      </c>
      <c r="F12" s="128">
        <v>12814413.825938947</v>
      </c>
    </row>
    <row r="13" spans="2:6" x14ac:dyDescent="0.25">
      <c r="C13" s="6"/>
      <c r="D13" s="6"/>
      <c r="E13" s="6"/>
      <c r="F13" s="6"/>
    </row>
    <row r="14" spans="2:6" ht="45" x14ac:dyDescent="0.25">
      <c r="B14" s="127" t="s">
        <v>32</v>
      </c>
      <c r="C14" s="128"/>
      <c r="D14" s="128"/>
      <c r="E14" s="128"/>
      <c r="F14" s="128"/>
    </row>
    <row r="15" spans="2:6" x14ac:dyDescent="0.25">
      <c r="C15" s="130">
        <v>2016</v>
      </c>
      <c r="D15" s="130">
        <v>2015</v>
      </c>
      <c r="E15" s="130">
        <v>2014</v>
      </c>
      <c r="F15" s="130">
        <v>2013</v>
      </c>
    </row>
    <row r="16" spans="2:6" x14ac:dyDescent="0.25">
      <c r="B16" s="32" t="s">
        <v>0</v>
      </c>
      <c r="C16" s="138">
        <v>353814</v>
      </c>
      <c r="D16" s="138">
        <v>224897</v>
      </c>
      <c r="E16" s="138">
        <v>209718</v>
      </c>
      <c r="F16" s="138">
        <v>474560</v>
      </c>
    </row>
    <row r="17" spans="2:7" x14ac:dyDescent="0.25">
      <c r="B17" s="32" t="s">
        <v>1</v>
      </c>
      <c r="C17" s="138">
        <v>81021</v>
      </c>
      <c r="D17" s="138">
        <v>75144</v>
      </c>
      <c r="E17" s="138">
        <v>104446</v>
      </c>
      <c r="F17" s="138">
        <v>97242</v>
      </c>
    </row>
    <row r="18" spans="2:7" x14ac:dyDescent="0.25">
      <c r="B18" s="32" t="s">
        <v>2</v>
      </c>
      <c r="C18" s="138">
        <v>3159236</v>
      </c>
      <c r="D18" s="138">
        <v>3073556</v>
      </c>
      <c r="E18" s="138">
        <v>3010690</v>
      </c>
      <c r="F18" s="138">
        <v>3058569</v>
      </c>
    </row>
    <row r="19" spans="2:7" x14ac:dyDescent="0.25">
      <c r="B19" s="32" t="s">
        <v>3</v>
      </c>
      <c r="C19" s="138">
        <v>7072</v>
      </c>
      <c r="D19" s="138">
        <v>6690</v>
      </c>
      <c r="E19" s="138">
        <v>6070</v>
      </c>
      <c r="F19" s="138">
        <v>22921</v>
      </c>
    </row>
    <row r="20" spans="2:7" x14ac:dyDescent="0.25">
      <c r="B20" s="32" t="s">
        <v>4</v>
      </c>
      <c r="C20" s="138">
        <v>0</v>
      </c>
      <c r="D20" s="138">
        <v>0</v>
      </c>
      <c r="E20" s="138">
        <v>0</v>
      </c>
      <c r="F20" s="138">
        <v>0</v>
      </c>
    </row>
    <row r="21" spans="2:7" x14ac:dyDescent="0.25">
      <c r="B21" s="32" t="s">
        <v>5</v>
      </c>
      <c r="C21" s="138">
        <v>-838337</v>
      </c>
      <c r="D21" s="138">
        <v>-864087</v>
      </c>
      <c r="E21" s="138">
        <v>-841133</v>
      </c>
      <c r="F21" s="138">
        <v>-1044872</v>
      </c>
    </row>
    <row r="22" spans="2:7" x14ac:dyDescent="0.25">
      <c r="B22" s="72" t="s">
        <v>6</v>
      </c>
      <c r="C22" s="177">
        <v>-2655</v>
      </c>
      <c r="D22" s="177">
        <v>-2904</v>
      </c>
      <c r="E22" s="177">
        <v>-7056</v>
      </c>
      <c r="F22" s="177">
        <v>-3861</v>
      </c>
    </row>
    <row r="23" spans="2:7" x14ac:dyDescent="0.25">
      <c r="B23" s="32" t="s">
        <v>7</v>
      </c>
      <c r="C23" s="138">
        <v>0</v>
      </c>
      <c r="D23" s="138">
        <v>0</v>
      </c>
      <c r="E23" s="138">
        <v>0</v>
      </c>
      <c r="F23" s="138">
        <v>0</v>
      </c>
    </row>
    <row r="24" spans="2:7" x14ac:dyDescent="0.25">
      <c r="B24" s="127" t="s">
        <v>8</v>
      </c>
      <c r="C24" s="128">
        <v>2760151</v>
      </c>
      <c r="D24" s="128">
        <v>2513296</v>
      </c>
      <c r="E24" s="128">
        <v>2482735</v>
      </c>
      <c r="F24" s="128">
        <v>2604559</v>
      </c>
    </row>
    <row r="25" spans="2:7" x14ac:dyDescent="0.25">
      <c r="C25" s="2"/>
      <c r="D25" s="2"/>
      <c r="E25" s="2"/>
      <c r="F25" s="2"/>
    </row>
    <row r="26" spans="2:7" ht="30" x14ac:dyDescent="0.25">
      <c r="B26" s="127" t="s">
        <v>33</v>
      </c>
      <c r="C26" s="128"/>
      <c r="D26" s="128"/>
      <c r="E26" s="128"/>
      <c r="F26" s="128"/>
    </row>
    <row r="27" spans="2:7" x14ac:dyDescent="0.25">
      <c r="C27" s="130">
        <v>2016</v>
      </c>
      <c r="D27" s="130">
        <v>2015</v>
      </c>
      <c r="E27" s="130">
        <v>2014</v>
      </c>
      <c r="F27" s="130">
        <v>2013</v>
      </c>
      <c r="G27" s="29"/>
    </row>
    <row r="28" spans="2:7" x14ac:dyDescent="0.25">
      <c r="B28" s="32" t="s">
        <v>18</v>
      </c>
      <c r="C28" s="138">
        <v>368008</v>
      </c>
      <c r="D28" s="138">
        <v>355079</v>
      </c>
      <c r="E28" s="138">
        <v>348723</v>
      </c>
      <c r="F28" s="138">
        <v>356661</v>
      </c>
    </row>
    <row r="29" spans="2:7" x14ac:dyDescent="0.25">
      <c r="B29" s="32" t="s">
        <v>19</v>
      </c>
      <c r="C29" s="138">
        <v>42285</v>
      </c>
      <c r="D29" s="138">
        <v>52331</v>
      </c>
      <c r="E29" s="138">
        <v>51824</v>
      </c>
      <c r="F29" s="138">
        <v>50723</v>
      </c>
    </row>
    <row r="30" spans="2:7" x14ac:dyDescent="0.25">
      <c r="B30" s="32" t="s">
        <v>20</v>
      </c>
      <c r="C30" s="138">
        <v>39826</v>
      </c>
      <c r="D30" s="138">
        <v>72084</v>
      </c>
      <c r="E30" s="138">
        <v>0</v>
      </c>
      <c r="F30" s="138">
        <v>0</v>
      </c>
    </row>
    <row r="31" spans="2:7" x14ac:dyDescent="0.25">
      <c r="B31" s="32" t="s">
        <v>37</v>
      </c>
      <c r="C31" s="138">
        <v>0</v>
      </c>
      <c r="D31" s="138">
        <v>0</v>
      </c>
      <c r="E31" s="138">
        <v>0</v>
      </c>
      <c r="F31" s="138">
        <v>0</v>
      </c>
    </row>
    <row r="32" spans="2:7" x14ac:dyDescent="0.25">
      <c r="B32" s="126" t="s">
        <v>8</v>
      </c>
      <c r="C32" s="128">
        <v>450119</v>
      </c>
      <c r="D32" s="128">
        <v>479494</v>
      </c>
      <c r="E32" s="128">
        <v>400547</v>
      </c>
      <c r="F32" s="128">
        <v>407384</v>
      </c>
    </row>
    <row r="33" spans="2:6" x14ac:dyDescent="0.25">
      <c r="C33" s="6"/>
      <c r="D33" s="6"/>
      <c r="E33" s="6"/>
      <c r="F33" s="6"/>
    </row>
    <row r="34" spans="2:6" ht="30" x14ac:dyDescent="0.25">
      <c r="B34" s="127" t="s">
        <v>34</v>
      </c>
      <c r="C34" s="128"/>
      <c r="D34" s="128"/>
      <c r="E34" s="128"/>
      <c r="F34" s="128"/>
    </row>
    <row r="35" spans="2:6" x14ac:dyDescent="0.25">
      <c r="C35" s="126">
        <v>2016</v>
      </c>
      <c r="D35" s="126">
        <v>2015</v>
      </c>
      <c r="E35" s="126">
        <v>2014</v>
      </c>
      <c r="F35" s="126">
        <v>2013</v>
      </c>
    </row>
    <row r="36" spans="2:6" x14ac:dyDescent="0.25">
      <c r="B36" s="8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25">
      <c r="B37" s="32" t="s">
        <v>22</v>
      </c>
      <c r="C37" s="177">
        <v>22536</v>
      </c>
      <c r="D37" s="177">
        <v>22828</v>
      </c>
      <c r="E37" s="177">
        <v>23302.6</v>
      </c>
      <c r="F37" s="177">
        <v>35219.414336272675</v>
      </c>
    </row>
    <row r="38" spans="2:6" x14ac:dyDescent="0.25">
      <c r="B38" s="32" t="s">
        <v>23</v>
      </c>
      <c r="C38" s="138">
        <v>13781</v>
      </c>
      <c r="D38" s="138">
        <v>14860</v>
      </c>
      <c r="E38" s="138">
        <v>15007.428</v>
      </c>
      <c r="F38" s="138">
        <v>2439</v>
      </c>
    </row>
    <row r="39" spans="2:6" x14ac:dyDescent="0.25">
      <c r="B39" s="140" t="s">
        <v>8</v>
      </c>
      <c r="C39" s="141">
        <v>36317</v>
      </c>
      <c r="D39" s="141">
        <v>37688</v>
      </c>
      <c r="E39" s="141">
        <v>38310.027999999998</v>
      </c>
      <c r="F39" s="141">
        <v>37658.414336272675</v>
      </c>
    </row>
    <row r="40" spans="2:6" x14ac:dyDescent="0.25">
      <c r="B40" s="18"/>
      <c r="C40" s="19"/>
      <c r="D40" s="19"/>
      <c r="E40" s="19"/>
      <c r="F40" s="19"/>
    </row>
    <row r="41" spans="2:6" x14ac:dyDescent="0.25">
      <c r="B41" s="142" t="s">
        <v>35</v>
      </c>
      <c r="C41" s="141"/>
      <c r="D41" s="141"/>
      <c r="E41" s="141"/>
      <c r="F41" s="141"/>
    </row>
    <row r="42" spans="2:6" x14ac:dyDescent="0.25">
      <c r="B42" s="17"/>
      <c r="C42" s="190">
        <v>2016</v>
      </c>
      <c r="D42" s="190">
        <v>2015</v>
      </c>
      <c r="E42" s="190">
        <v>2014</v>
      </c>
      <c r="F42" s="190">
        <v>2013</v>
      </c>
    </row>
    <row r="43" spans="2:6" x14ac:dyDescent="0.25">
      <c r="B43" s="32" t="s">
        <v>24</v>
      </c>
      <c r="C43" s="177">
        <v>0</v>
      </c>
      <c r="D43" s="177">
        <v>0</v>
      </c>
      <c r="E43" s="177">
        <v>0</v>
      </c>
      <c r="F43" s="177">
        <v>0</v>
      </c>
    </row>
    <row r="44" spans="2:6" x14ac:dyDescent="0.25">
      <c r="B44" s="73" t="s">
        <v>59</v>
      </c>
      <c r="C44" s="177">
        <v>329873</v>
      </c>
      <c r="D44" s="177">
        <v>254833</v>
      </c>
      <c r="E44" s="177">
        <v>341064</v>
      </c>
      <c r="F44" s="177">
        <v>421876</v>
      </c>
    </row>
    <row r="45" spans="2:6" x14ac:dyDescent="0.25">
      <c r="B45" s="32" t="s">
        <v>25</v>
      </c>
      <c r="C45" s="179">
        <v>19702</v>
      </c>
      <c r="D45" s="179">
        <v>18168</v>
      </c>
      <c r="E45" s="179">
        <v>19017.199999999997</v>
      </c>
      <c r="F45" s="179">
        <v>19309.788639999999</v>
      </c>
    </row>
    <row r="46" spans="2:6" x14ac:dyDescent="0.25">
      <c r="B46" s="140" t="s">
        <v>8</v>
      </c>
      <c r="C46" s="141">
        <v>349575</v>
      </c>
      <c r="D46" s="141">
        <v>273001</v>
      </c>
      <c r="E46" s="141">
        <v>360081.2</v>
      </c>
      <c r="F46" s="141">
        <v>441185.78863999998</v>
      </c>
    </row>
    <row r="47" spans="2:6" x14ac:dyDescent="0.25">
      <c r="B47" s="18"/>
      <c r="C47" s="19"/>
      <c r="D47" s="19"/>
      <c r="E47" s="19"/>
      <c r="F47" s="19"/>
    </row>
    <row r="48" spans="2:6" x14ac:dyDescent="0.25">
      <c r="B48" s="142" t="s">
        <v>36</v>
      </c>
      <c r="C48" s="141"/>
      <c r="D48" s="141"/>
      <c r="E48" s="141"/>
      <c r="F48" s="141"/>
    </row>
    <row r="49" spans="2:7" x14ac:dyDescent="0.25">
      <c r="B49" s="17"/>
      <c r="C49" s="190">
        <v>2016</v>
      </c>
      <c r="D49" s="190">
        <v>2015</v>
      </c>
      <c r="E49" s="190">
        <v>2014</v>
      </c>
      <c r="F49" s="190">
        <v>2013</v>
      </c>
    </row>
    <row r="50" spans="2:7" x14ac:dyDescent="0.25">
      <c r="B50" s="72" t="s">
        <v>56</v>
      </c>
      <c r="C50" s="178">
        <v>0</v>
      </c>
      <c r="D50" s="178">
        <v>0</v>
      </c>
      <c r="E50" s="178">
        <v>0</v>
      </c>
      <c r="F50" s="178">
        <v>0</v>
      </c>
      <c r="G50" s="29"/>
    </row>
    <row r="51" spans="2:7" x14ac:dyDescent="0.25">
      <c r="B51" s="32" t="s">
        <v>61</v>
      </c>
      <c r="C51" s="138">
        <v>0</v>
      </c>
      <c r="D51" s="138">
        <v>0</v>
      </c>
      <c r="E51" s="138">
        <v>0</v>
      </c>
      <c r="F51" s="138">
        <v>0</v>
      </c>
    </row>
    <row r="52" spans="2:7" x14ac:dyDescent="0.25">
      <c r="B52" s="73" t="s">
        <v>62</v>
      </c>
      <c r="C52" s="177">
        <v>274307</v>
      </c>
      <c r="D52" s="177">
        <v>270284</v>
      </c>
      <c r="E52" s="177">
        <v>240607</v>
      </c>
      <c r="F52" s="177">
        <v>238866</v>
      </c>
    </row>
    <row r="53" spans="2:7" x14ac:dyDescent="0.25">
      <c r="B53" s="32" t="s">
        <v>63</v>
      </c>
      <c r="C53" s="177">
        <v>3837</v>
      </c>
      <c r="D53" s="177">
        <v>3835</v>
      </c>
      <c r="E53" s="177">
        <v>3820</v>
      </c>
      <c r="F53" s="177">
        <v>3780</v>
      </c>
    </row>
    <row r="54" spans="2:7" x14ac:dyDescent="0.25">
      <c r="B54" s="32" t="s">
        <v>64</v>
      </c>
      <c r="C54" s="138">
        <v>847</v>
      </c>
      <c r="D54" s="138">
        <v>587</v>
      </c>
      <c r="E54" s="138">
        <v>615</v>
      </c>
      <c r="F54" s="138">
        <v>624</v>
      </c>
    </row>
    <row r="55" spans="2:7" x14ac:dyDescent="0.25">
      <c r="B55" s="32" t="s">
        <v>65</v>
      </c>
      <c r="C55" s="138">
        <v>0</v>
      </c>
      <c r="D55" s="138">
        <v>0</v>
      </c>
      <c r="E55" s="138">
        <v>0</v>
      </c>
      <c r="F55" s="138">
        <v>4357</v>
      </c>
    </row>
    <row r="56" spans="2:7" x14ac:dyDescent="0.25">
      <c r="B56" s="32" t="s">
        <v>66</v>
      </c>
      <c r="C56" s="138">
        <v>0</v>
      </c>
      <c r="D56" s="138">
        <v>0</v>
      </c>
      <c r="E56" s="138">
        <v>0</v>
      </c>
      <c r="F56" s="138">
        <v>0</v>
      </c>
    </row>
    <row r="57" spans="2:7" x14ac:dyDescent="0.25">
      <c r="B57" s="72" t="s">
        <v>97</v>
      </c>
      <c r="C57" s="177">
        <v>0</v>
      </c>
      <c r="D57" s="177">
        <v>0</v>
      </c>
      <c r="E57" s="177">
        <v>0</v>
      </c>
      <c r="F57" s="177">
        <v>0</v>
      </c>
    </row>
    <row r="58" spans="2:7" x14ac:dyDescent="0.25">
      <c r="B58" s="32" t="s">
        <v>67</v>
      </c>
      <c r="C58" s="138">
        <v>0</v>
      </c>
      <c r="D58" s="138">
        <v>0</v>
      </c>
      <c r="E58" s="138">
        <v>0</v>
      </c>
      <c r="F58" s="138">
        <v>0</v>
      </c>
    </row>
    <row r="59" spans="2:7" ht="30" x14ac:dyDescent="0.25">
      <c r="B59" s="73" t="s">
        <v>68</v>
      </c>
      <c r="C59" s="177">
        <v>0</v>
      </c>
      <c r="D59" s="177">
        <v>0</v>
      </c>
      <c r="E59" s="177">
        <v>0</v>
      </c>
      <c r="F59" s="177">
        <v>0</v>
      </c>
    </row>
    <row r="60" spans="2:7" x14ac:dyDescent="0.25">
      <c r="B60" s="32" t="s">
        <v>69</v>
      </c>
      <c r="C60" s="177">
        <v>0</v>
      </c>
      <c r="D60" s="177">
        <v>0</v>
      </c>
      <c r="E60" s="177">
        <v>0</v>
      </c>
      <c r="F60" s="177">
        <v>0</v>
      </c>
    </row>
    <row r="61" spans="2:7" x14ac:dyDescent="0.25">
      <c r="B61" s="32" t="s">
        <v>70</v>
      </c>
      <c r="C61" s="138">
        <v>23397</v>
      </c>
      <c r="D61" s="138">
        <v>12489</v>
      </c>
      <c r="E61" s="138">
        <v>11687.913999999999</v>
      </c>
      <c r="F61" s="138">
        <v>14368</v>
      </c>
    </row>
    <row r="62" spans="2:7" x14ac:dyDescent="0.25">
      <c r="B62" s="32" t="s">
        <v>71</v>
      </c>
      <c r="C62" s="138">
        <v>0</v>
      </c>
      <c r="D62" s="138">
        <v>0</v>
      </c>
      <c r="E62" s="138">
        <v>0</v>
      </c>
      <c r="F62" s="138">
        <v>0</v>
      </c>
    </row>
    <row r="63" spans="2:7" x14ac:dyDescent="0.25">
      <c r="B63" s="32" t="s">
        <v>72</v>
      </c>
      <c r="C63" s="138">
        <v>0</v>
      </c>
      <c r="D63" s="138">
        <v>0</v>
      </c>
      <c r="E63" s="138">
        <v>0</v>
      </c>
      <c r="F63" s="138">
        <v>0</v>
      </c>
    </row>
    <row r="64" spans="2:7" x14ac:dyDescent="0.25">
      <c r="B64" s="32" t="s">
        <v>73</v>
      </c>
      <c r="C64" s="138">
        <v>0</v>
      </c>
      <c r="D64" s="138">
        <v>0</v>
      </c>
      <c r="E64" s="138">
        <v>0</v>
      </c>
      <c r="F64" s="138">
        <v>0</v>
      </c>
    </row>
    <row r="65" spans="2:6" x14ac:dyDescent="0.25">
      <c r="B65" s="32" t="s">
        <v>74</v>
      </c>
      <c r="C65" s="138">
        <v>18086</v>
      </c>
      <c r="D65" s="138">
        <v>8584</v>
      </c>
      <c r="E65" s="138">
        <v>2500</v>
      </c>
      <c r="F65" s="138">
        <v>2775</v>
      </c>
    </row>
    <row r="66" spans="2:6" x14ac:dyDescent="0.25">
      <c r="B66" s="32" t="s">
        <v>75</v>
      </c>
      <c r="C66" s="138">
        <v>0</v>
      </c>
      <c r="D66" s="138">
        <v>0</v>
      </c>
      <c r="E66" s="138">
        <v>0</v>
      </c>
      <c r="F66" s="138">
        <v>0</v>
      </c>
    </row>
    <row r="67" spans="2:6" x14ac:dyDescent="0.25">
      <c r="B67" s="32" t="s">
        <v>76</v>
      </c>
      <c r="C67" s="138">
        <v>0</v>
      </c>
      <c r="D67" s="138">
        <v>0</v>
      </c>
      <c r="E67" s="138">
        <v>0</v>
      </c>
      <c r="F67" s="138">
        <v>0</v>
      </c>
    </row>
    <row r="68" spans="2:6" x14ac:dyDescent="0.25">
      <c r="B68" s="32" t="s">
        <v>77</v>
      </c>
      <c r="C68" s="138">
        <v>0</v>
      </c>
      <c r="D68" s="138">
        <v>0</v>
      </c>
      <c r="E68" s="138">
        <v>0</v>
      </c>
      <c r="F68" s="138">
        <v>0</v>
      </c>
    </row>
    <row r="69" spans="2:6" x14ac:dyDescent="0.25">
      <c r="B69" s="32" t="s">
        <v>78</v>
      </c>
      <c r="C69" s="138">
        <v>0</v>
      </c>
      <c r="D69" s="138">
        <v>0</v>
      </c>
      <c r="E69" s="138">
        <v>0</v>
      </c>
      <c r="F69" s="138">
        <v>0</v>
      </c>
    </row>
    <row r="70" spans="2:6" x14ac:dyDescent="0.25">
      <c r="B70" s="32" t="s">
        <v>79</v>
      </c>
      <c r="C70" s="138">
        <v>0</v>
      </c>
      <c r="D70" s="138">
        <v>0</v>
      </c>
      <c r="E70" s="138">
        <v>0</v>
      </c>
      <c r="F70" s="138">
        <v>0</v>
      </c>
    </row>
    <row r="71" spans="2:6" x14ac:dyDescent="0.25">
      <c r="B71" s="32" t="s">
        <v>80</v>
      </c>
      <c r="C71" s="138">
        <v>0</v>
      </c>
      <c r="D71" s="138">
        <v>0</v>
      </c>
      <c r="E71" s="138">
        <v>0</v>
      </c>
      <c r="F71" s="138">
        <v>0</v>
      </c>
    </row>
    <row r="72" spans="2:6" x14ac:dyDescent="0.25">
      <c r="B72" s="32" t="s">
        <v>81</v>
      </c>
      <c r="C72" s="138">
        <v>0</v>
      </c>
      <c r="D72" s="138">
        <v>1954</v>
      </c>
      <c r="E72" s="138">
        <v>0</v>
      </c>
      <c r="F72" s="138">
        <v>0</v>
      </c>
    </row>
    <row r="73" spans="2:6" x14ac:dyDescent="0.25">
      <c r="B73" s="32" t="s">
        <v>82</v>
      </c>
      <c r="C73" s="138">
        <v>6116</v>
      </c>
      <c r="D73" s="138">
        <v>5231</v>
      </c>
      <c r="E73" s="138">
        <v>4930</v>
      </c>
      <c r="F73" s="138">
        <v>0</v>
      </c>
    </row>
    <row r="74" spans="2:6" x14ac:dyDescent="0.25">
      <c r="B74" s="72" t="s">
        <v>83</v>
      </c>
      <c r="C74" s="177">
        <v>2181</v>
      </c>
      <c r="D74" s="177">
        <v>2171</v>
      </c>
      <c r="E74" s="177">
        <v>0</v>
      </c>
      <c r="F74" s="177">
        <v>0</v>
      </c>
    </row>
    <row r="75" spans="2:6" x14ac:dyDescent="0.25">
      <c r="B75" s="72" t="s">
        <v>84</v>
      </c>
      <c r="C75" s="177">
        <v>0</v>
      </c>
      <c r="D75" s="177">
        <v>0</v>
      </c>
      <c r="E75" s="177">
        <v>0</v>
      </c>
      <c r="F75" s="177">
        <v>0</v>
      </c>
    </row>
    <row r="76" spans="2:6" x14ac:dyDescent="0.25">
      <c r="B76" s="72" t="s">
        <v>85</v>
      </c>
      <c r="C76" s="177">
        <v>0</v>
      </c>
      <c r="D76" s="177">
        <v>0</v>
      </c>
      <c r="E76" s="177">
        <v>0</v>
      </c>
      <c r="F76" s="177">
        <v>0</v>
      </c>
    </row>
    <row r="77" spans="2:6" x14ac:dyDescent="0.25">
      <c r="B77" s="32" t="s">
        <v>98</v>
      </c>
      <c r="C77" s="138">
        <v>0</v>
      </c>
      <c r="D77" s="138">
        <v>0</v>
      </c>
      <c r="E77" s="138">
        <v>0</v>
      </c>
      <c r="F77" s="138">
        <v>0</v>
      </c>
    </row>
    <row r="78" spans="2:6" x14ac:dyDescent="0.25">
      <c r="B78" s="32" t="s">
        <v>86</v>
      </c>
      <c r="C78" s="138">
        <v>437013</v>
      </c>
      <c r="D78" s="138">
        <v>195153</v>
      </c>
      <c r="E78" s="138">
        <v>90867</v>
      </c>
      <c r="F78" s="138">
        <v>360379</v>
      </c>
    </row>
    <row r="79" spans="2:6" x14ac:dyDescent="0.25">
      <c r="B79" s="32" t="s">
        <v>87</v>
      </c>
      <c r="C79" s="138">
        <v>0</v>
      </c>
      <c r="D79" s="138">
        <v>0</v>
      </c>
      <c r="E79" s="138">
        <v>0</v>
      </c>
      <c r="F79" s="138">
        <v>2</v>
      </c>
    </row>
    <row r="80" spans="2:6" x14ac:dyDescent="0.25">
      <c r="B80" s="32" t="s">
        <v>88</v>
      </c>
      <c r="C80" s="138">
        <v>0</v>
      </c>
      <c r="D80" s="138">
        <v>0</v>
      </c>
      <c r="E80" s="138">
        <v>0</v>
      </c>
      <c r="F80" s="138">
        <v>0</v>
      </c>
    </row>
    <row r="81" spans="2:6" x14ac:dyDescent="0.25">
      <c r="B81" s="72" t="s">
        <v>89</v>
      </c>
      <c r="C81" s="177">
        <v>167274</v>
      </c>
      <c r="D81" s="177">
        <v>115445</v>
      </c>
      <c r="E81" s="177">
        <v>243357.84400000001</v>
      </c>
      <c r="F81" s="177">
        <v>157515.35175999999</v>
      </c>
    </row>
    <row r="82" spans="2:6" x14ac:dyDescent="0.25">
      <c r="B82" s="32" t="s">
        <v>90</v>
      </c>
      <c r="C82" s="138">
        <v>0</v>
      </c>
      <c r="D82" s="138">
        <v>0</v>
      </c>
      <c r="E82" s="138">
        <v>-1343</v>
      </c>
      <c r="F82" s="138">
        <v>-22824</v>
      </c>
    </row>
    <row r="83" spans="2:6" x14ac:dyDescent="0.25">
      <c r="B83" s="32" t="s">
        <v>91</v>
      </c>
      <c r="C83" s="138">
        <v>-40586</v>
      </c>
      <c r="D83" s="138">
        <v>-40599</v>
      </c>
      <c r="E83" s="138">
        <v>-43432</v>
      </c>
      <c r="F83" s="138">
        <v>-40551</v>
      </c>
    </row>
    <row r="84" spans="2:6" x14ac:dyDescent="0.25">
      <c r="B84" s="32" t="s">
        <v>92</v>
      </c>
      <c r="C84" s="138">
        <v>-667</v>
      </c>
      <c r="D84" s="138">
        <v>-44044</v>
      </c>
      <c r="E84" s="138">
        <v>-34076</v>
      </c>
      <c r="F84" s="138">
        <v>-29394</v>
      </c>
    </row>
    <row r="85" spans="2:6" x14ac:dyDescent="0.25">
      <c r="B85" s="33" t="s">
        <v>93</v>
      </c>
      <c r="C85" s="138">
        <v>139508</v>
      </c>
      <c r="D85" s="138">
        <v>152933</v>
      </c>
      <c r="E85" s="138">
        <v>162570</v>
      </c>
      <c r="F85" s="138">
        <v>157886</v>
      </c>
    </row>
    <row r="86" spans="2:6" x14ac:dyDescent="0.25">
      <c r="B86" s="32" t="s">
        <v>99</v>
      </c>
      <c r="C86" s="138">
        <v>35849</v>
      </c>
      <c r="D86" s="138">
        <v>36000</v>
      </c>
      <c r="E86" s="138">
        <v>31019.851880000002</v>
      </c>
      <c r="F86" s="138">
        <v>-83123.39761</v>
      </c>
    </row>
    <row r="87" spans="2:6" x14ac:dyDescent="0.25">
      <c r="B87" s="32" t="s">
        <v>94</v>
      </c>
      <c r="C87" s="138">
        <v>238935</v>
      </c>
      <c r="D87" s="138">
        <v>355301</v>
      </c>
      <c r="E87" s="138">
        <v>246368</v>
      </c>
      <c r="F87" s="138">
        <v>288660.76715999999</v>
      </c>
    </row>
    <row r="88" spans="2:6" x14ac:dyDescent="0.25">
      <c r="B88" s="32" t="s">
        <v>100</v>
      </c>
      <c r="C88" s="138">
        <v>300792</v>
      </c>
      <c r="D88" s="138">
        <v>286898</v>
      </c>
      <c r="E88" s="138">
        <v>306311.85999041161</v>
      </c>
      <c r="F88" s="138">
        <v>286377.67306054593</v>
      </c>
    </row>
    <row r="89" spans="2:6" x14ac:dyDescent="0.25">
      <c r="B89" s="32" t="s">
        <v>101</v>
      </c>
      <c r="C89" s="138">
        <v>0</v>
      </c>
      <c r="D89" s="138">
        <v>0</v>
      </c>
      <c r="E89" s="138">
        <v>0</v>
      </c>
      <c r="F89" s="138">
        <v>0</v>
      </c>
    </row>
    <row r="90" spans="2:6" x14ac:dyDescent="0.25">
      <c r="B90" s="32" t="s">
        <v>102</v>
      </c>
      <c r="C90" s="138">
        <v>859335</v>
      </c>
      <c r="D90" s="138">
        <v>847303</v>
      </c>
      <c r="E90" s="138">
        <v>831991.74800000002</v>
      </c>
      <c r="F90" s="138">
        <v>794665.62748999998</v>
      </c>
    </row>
    <row r="91" spans="2:6" x14ac:dyDescent="0.25">
      <c r="B91" s="72" t="s">
        <v>103</v>
      </c>
      <c r="C91" s="177">
        <v>3317</v>
      </c>
      <c r="D91" s="177">
        <v>3299</v>
      </c>
      <c r="E91" s="177">
        <v>3457.7653687349102</v>
      </c>
      <c r="F91" s="177">
        <v>2224.5093687349104</v>
      </c>
    </row>
    <row r="92" spans="2:6" x14ac:dyDescent="0.25">
      <c r="B92" s="32" t="s">
        <v>104</v>
      </c>
      <c r="C92" s="138">
        <v>2</v>
      </c>
      <c r="D92" s="153">
        <v>2</v>
      </c>
      <c r="E92" s="153">
        <v>1</v>
      </c>
      <c r="F92" s="153">
        <v>2</v>
      </c>
    </row>
    <row r="93" spans="2:6" x14ac:dyDescent="0.25">
      <c r="B93" s="32" t="s">
        <v>105</v>
      </c>
      <c r="C93" s="138">
        <v>0</v>
      </c>
      <c r="D93" s="138">
        <v>0</v>
      </c>
      <c r="E93" s="138">
        <v>0</v>
      </c>
      <c r="F93" s="138">
        <v>0</v>
      </c>
    </row>
    <row r="94" spans="2:6" x14ac:dyDescent="0.25">
      <c r="B94" s="32" t="s">
        <v>106</v>
      </c>
      <c r="C94" s="138">
        <v>44622</v>
      </c>
      <c r="D94" s="138">
        <v>37723</v>
      </c>
      <c r="E94" s="138">
        <v>26803</v>
      </c>
      <c r="F94" s="138">
        <v>32327</v>
      </c>
    </row>
    <row r="95" spans="2:6" x14ac:dyDescent="0.25">
      <c r="B95" s="32" t="s">
        <v>107</v>
      </c>
      <c r="C95" s="138">
        <v>68196</v>
      </c>
      <c r="D95" s="138">
        <v>66437</v>
      </c>
      <c r="E95" s="138">
        <v>49856</v>
      </c>
      <c r="F95" s="138">
        <v>33373</v>
      </c>
    </row>
    <row r="96" spans="2:6" x14ac:dyDescent="0.25">
      <c r="B96" s="32" t="s">
        <v>108</v>
      </c>
      <c r="C96" s="138">
        <v>52418</v>
      </c>
      <c r="D96" s="138">
        <v>50685</v>
      </c>
      <c r="E96" s="138">
        <v>49334</v>
      </c>
      <c r="F96" s="138">
        <v>48126</v>
      </c>
    </row>
    <row r="97" spans="2:6" x14ac:dyDescent="0.25">
      <c r="B97" s="32" t="s">
        <v>109</v>
      </c>
      <c r="C97" s="138">
        <v>79675</v>
      </c>
      <c r="D97" s="138">
        <v>79711</v>
      </c>
      <c r="E97" s="138">
        <v>79414</v>
      </c>
      <c r="F97" s="138">
        <v>68980</v>
      </c>
    </row>
    <row r="98" spans="2:6" x14ac:dyDescent="0.25">
      <c r="B98" s="32" t="s">
        <v>110</v>
      </c>
      <c r="C98" s="138">
        <v>3109</v>
      </c>
      <c r="D98" s="138">
        <v>3096</v>
      </c>
      <c r="E98" s="138">
        <v>2994</v>
      </c>
      <c r="F98" s="138">
        <v>3002</v>
      </c>
    </row>
    <row r="99" spans="2:6" x14ac:dyDescent="0.25">
      <c r="B99" s="32" t="s">
        <v>111</v>
      </c>
      <c r="C99" s="138">
        <v>2199</v>
      </c>
      <c r="D99" s="138">
        <v>2232</v>
      </c>
      <c r="E99" s="138">
        <v>2348</v>
      </c>
      <c r="F99" s="138">
        <v>2116</v>
      </c>
    </row>
    <row r="100" spans="2:6" x14ac:dyDescent="0.25">
      <c r="B100" s="32" t="s">
        <v>112</v>
      </c>
      <c r="C100" s="138">
        <v>20506</v>
      </c>
      <c r="D100" s="138">
        <v>14951</v>
      </c>
      <c r="E100" s="138">
        <v>12980</v>
      </c>
      <c r="F100" s="138">
        <v>3301</v>
      </c>
    </row>
    <row r="101" spans="2:6" x14ac:dyDescent="0.25">
      <c r="B101" s="32" t="s">
        <v>113</v>
      </c>
      <c r="C101" s="138">
        <v>115778</v>
      </c>
      <c r="D101" s="138">
        <v>80495.539999999994</v>
      </c>
      <c r="E101" s="138">
        <v>59956</v>
      </c>
      <c r="F101" s="138">
        <v>0</v>
      </c>
    </row>
    <row r="102" spans="2:6" x14ac:dyDescent="0.25">
      <c r="B102" s="32" t="s">
        <v>114</v>
      </c>
      <c r="C102" s="138">
        <v>12935</v>
      </c>
      <c r="D102" s="138">
        <v>14551</v>
      </c>
      <c r="E102" s="138">
        <v>14421</v>
      </c>
      <c r="F102" s="138">
        <v>13824</v>
      </c>
    </row>
    <row r="103" spans="2:6" x14ac:dyDescent="0.25">
      <c r="B103" s="32" t="s">
        <v>115</v>
      </c>
      <c r="C103" s="138">
        <v>0</v>
      </c>
      <c r="D103" s="138">
        <v>0</v>
      </c>
      <c r="E103" s="138">
        <v>0</v>
      </c>
      <c r="F103" s="138">
        <v>0</v>
      </c>
    </row>
    <row r="104" spans="2:6" x14ac:dyDescent="0.25">
      <c r="B104" s="32" t="s">
        <v>116</v>
      </c>
      <c r="C104" s="138">
        <v>0</v>
      </c>
      <c r="D104" s="138">
        <v>0</v>
      </c>
      <c r="E104" s="138">
        <v>0</v>
      </c>
      <c r="F104" s="138">
        <v>0</v>
      </c>
    </row>
    <row r="105" spans="2:6" x14ac:dyDescent="0.25">
      <c r="B105" s="32" t="s">
        <v>170</v>
      </c>
      <c r="C105" s="138">
        <v>0</v>
      </c>
      <c r="D105" s="138">
        <v>37234</v>
      </c>
      <c r="E105" s="138">
        <v>98306.243000000002</v>
      </c>
      <c r="F105" s="138">
        <v>111424</v>
      </c>
    </row>
    <row r="106" spans="2:6" x14ac:dyDescent="0.25">
      <c r="B106" s="140" t="s">
        <v>8</v>
      </c>
      <c r="C106" s="141">
        <v>2868981</v>
      </c>
      <c r="D106" s="141">
        <v>2599941.54</v>
      </c>
      <c r="E106" s="141">
        <v>2497666.2262391467</v>
      </c>
      <c r="F106" s="141">
        <v>2453063.5312292809</v>
      </c>
    </row>
    <row r="107" spans="2:6" x14ac:dyDescent="0.25">
      <c r="B107" s="47"/>
      <c r="C107" s="48"/>
      <c r="D107" s="48"/>
      <c r="E107" s="48"/>
      <c r="F107" s="48"/>
    </row>
  </sheetData>
  <sheetProtection algorithmName="SHA-512" hashValue="MybFUTmtjXiu7VHN0yVaRhPL+fB4J3hhSV0eY4/tz/pHljwQttb4/i86LJ+vZRLikpE4zFl65lIGDjWv8cmlNQ==" saltValue="FDVEvGjJSY4bNILNPNwKDg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5703125" customWidth="1"/>
    <col min="2" max="6" width="15.5703125" customWidth="1"/>
    <col min="7" max="7" width="13.42578125" customWidth="1"/>
    <col min="8" max="8" width="14.42578125" style="6" customWidth="1"/>
    <col min="9" max="9" width="9.140625" bestFit="1" customWidth="1"/>
  </cols>
  <sheetData>
    <row r="1" spans="1:9" ht="18" customHeight="1" x14ac:dyDescent="0.25">
      <c r="A1" s="30">
        <v>2016</v>
      </c>
      <c r="B1" s="31" t="s">
        <v>38</v>
      </c>
      <c r="C1" s="31" t="s">
        <v>39</v>
      </c>
      <c r="D1" s="31" t="s">
        <v>40</v>
      </c>
      <c r="E1" s="31" t="s">
        <v>41</v>
      </c>
      <c r="F1" s="31" t="s">
        <v>42</v>
      </c>
      <c r="G1" s="31" t="s">
        <v>43</v>
      </c>
      <c r="H1" s="34" t="s">
        <v>46</v>
      </c>
      <c r="I1" s="27" t="s">
        <v>8</v>
      </c>
    </row>
    <row r="2" spans="1:9" ht="18" customHeight="1" x14ac:dyDescent="0.25">
      <c r="A2" t="s">
        <v>49</v>
      </c>
      <c r="B2" s="6">
        <v>6550057</v>
      </c>
      <c r="C2" s="6">
        <v>185425</v>
      </c>
      <c r="D2" s="6">
        <v>133459</v>
      </c>
      <c r="E2" s="6">
        <v>7177</v>
      </c>
      <c r="F2" s="6">
        <v>15521</v>
      </c>
      <c r="G2" s="6">
        <v>277037</v>
      </c>
      <c r="H2" s="6">
        <v>-2218</v>
      </c>
      <c r="I2" s="6">
        <f>SUM(B2:D2)-SUM(E2:H2)</f>
        <v>6571424</v>
      </c>
    </row>
    <row r="3" spans="1:9" ht="18" customHeight="1" x14ac:dyDescent="0.25">
      <c r="A3" t="s">
        <v>50</v>
      </c>
      <c r="B3" s="6">
        <v>1808276</v>
      </c>
      <c r="C3" s="6">
        <v>49281</v>
      </c>
      <c r="D3" s="6">
        <v>35469</v>
      </c>
      <c r="E3" s="6">
        <v>784</v>
      </c>
      <c r="F3" s="6">
        <v>9257</v>
      </c>
      <c r="G3" s="6">
        <v>118994</v>
      </c>
      <c r="H3" s="6">
        <v>2462</v>
      </c>
      <c r="I3" s="6">
        <f t="shared" ref="I3:I9" si="0">SUM(B3:D3)-SUM(E3:H3)</f>
        <v>1761529</v>
      </c>
    </row>
    <row r="4" spans="1:9" ht="18" customHeight="1" x14ac:dyDescent="0.25">
      <c r="A4" t="s">
        <v>51</v>
      </c>
      <c r="B4" s="6">
        <v>1801097</v>
      </c>
      <c r="C4" s="6">
        <v>48973</v>
      </c>
      <c r="D4" s="6">
        <v>35248</v>
      </c>
      <c r="E4" s="6">
        <v>3391</v>
      </c>
      <c r="F4" s="6">
        <v>4180</v>
      </c>
      <c r="G4" s="6">
        <v>80112</v>
      </c>
      <c r="H4" s="6">
        <v>209</v>
      </c>
      <c r="I4" s="6">
        <f t="shared" si="0"/>
        <v>1797426</v>
      </c>
    </row>
    <row r="5" spans="1:9" ht="18" customHeight="1" x14ac:dyDescent="0.25">
      <c r="A5" t="s">
        <v>52</v>
      </c>
      <c r="B5" s="6">
        <v>1447093</v>
      </c>
      <c r="C5" s="6">
        <v>39752</v>
      </c>
      <c r="D5" s="6">
        <v>28611</v>
      </c>
      <c r="E5" s="6">
        <v>15151</v>
      </c>
      <c r="F5" s="6">
        <v>1452</v>
      </c>
      <c r="G5" s="6">
        <v>50430</v>
      </c>
      <c r="H5" s="6">
        <v>-15300</v>
      </c>
      <c r="I5" s="6">
        <f t="shared" si="0"/>
        <v>1463723</v>
      </c>
    </row>
    <row r="6" spans="1:9" ht="18" customHeight="1" x14ac:dyDescent="0.25">
      <c r="A6" t="s">
        <v>53</v>
      </c>
      <c r="B6" s="6">
        <v>1754157</v>
      </c>
      <c r="C6" s="6">
        <v>48584</v>
      </c>
      <c r="D6" s="6">
        <v>34969</v>
      </c>
      <c r="E6" s="6">
        <v>9814</v>
      </c>
      <c r="F6" s="6">
        <v>5442</v>
      </c>
      <c r="G6" s="6">
        <v>90001</v>
      </c>
      <c r="H6" s="6">
        <v>14847</v>
      </c>
      <c r="I6" s="6">
        <f t="shared" si="0"/>
        <v>1717606</v>
      </c>
    </row>
    <row r="7" spans="1:9" ht="18" customHeight="1" x14ac:dyDescent="0.25">
      <c r="A7" t="s">
        <v>54</v>
      </c>
      <c r="B7" s="6">
        <v>76825</v>
      </c>
      <c r="C7" s="6">
        <v>2542</v>
      </c>
      <c r="D7" s="6">
        <v>1830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81197</v>
      </c>
    </row>
    <row r="8" spans="1:9" ht="18" customHeight="1" x14ac:dyDescent="0.25">
      <c r="A8" t="s">
        <v>95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</row>
    <row r="9" spans="1:9" ht="18" customHeight="1" x14ac:dyDescent="0.25">
      <c r="A9" t="s">
        <v>28</v>
      </c>
      <c r="B9" s="6">
        <v>0</v>
      </c>
      <c r="C9" s="6">
        <v>2385594</v>
      </c>
      <c r="D9" s="6">
        <v>180533</v>
      </c>
      <c r="E9" s="6">
        <v>0</v>
      </c>
      <c r="F9" s="6">
        <v>313723</v>
      </c>
      <c r="G9" s="6">
        <v>2252407</v>
      </c>
      <c r="H9" s="6">
        <v>0</v>
      </c>
      <c r="I9" s="6">
        <f t="shared" si="0"/>
        <v>-3</v>
      </c>
    </row>
    <row r="10" spans="1:9" ht="18" customHeight="1" x14ac:dyDescent="0.25">
      <c r="A10" s="41"/>
      <c r="B10" s="6"/>
      <c r="C10" s="6"/>
      <c r="D10" s="6"/>
      <c r="E10" s="6"/>
      <c r="F10" s="6"/>
      <c r="G10" s="6"/>
    </row>
    <row r="11" spans="1:9" ht="18" customHeight="1" x14ac:dyDescent="0.25">
      <c r="A11" s="41">
        <v>2015</v>
      </c>
      <c r="B11" s="6"/>
      <c r="C11" s="6"/>
      <c r="D11" s="6"/>
      <c r="E11" s="6"/>
      <c r="F11" s="6"/>
      <c r="G11" s="6"/>
      <c r="I11" s="6"/>
    </row>
    <row r="12" spans="1:9" ht="18" customHeight="1" x14ac:dyDescent="0.25">
      <c r="A12" t="s">
        <v>49</v>
      </c>
      <c r="B12" s="6">
        <v>6473336</v>
      </c>
      <c r="C12" s="6">
        <v>226355</v>
      </c>
      <c r="D12" s="6">
        <v>136363</v>
      </c>
      <c r="E12" s="6">
        <v>8073</v>
      </c>
      <c r="F12" s="6">
        <v>15023</v>
      </c>
      <c r="G12" s="6">
        <v>274857.53999999998</v>
      </c>
      <c r="H12" s="6">
        <v>-2017</v>
      </c>
      <c r="I12" s="6">
        <f t="shared" ref="I12:I19" si="1">SUM(B12:D12)-SUM(E12:H12)</f>
        <v>6540117.46</v>
      </c>
    </row>
    <row r="13" spans="1:9" ht="18" customHeight="1" x14ac:dyDescent="0.25">
      <c r="A13" t="s">
        <v>50</v>
      </c>
      <c r="B13" s="6">
        <v>1739140</v>
      </c>
      <c r="C13" s="6">
        <v>58405</v>
      </c>
      <c r="D13" s="6">
        <v>35185</v>
      </c>
      <c r="E13" s="6">
        <v>2249</v>
      </c>
      <c r="F13" s="6">
        <v>7071</v>
      </c>
      <c r="G13" s="6">
        <v>115457</v>
      </c>
      <c r="H13" s="6">
        <v>2267</v>
      </c>
      <c r="I13" s="6">
        <f t="shared" si="1"/>
        <v>1705686</v>
      </c>
    </row>
    <row r="14" spans="1:9" ht="18" customHeight="1" x14ac:dyDescent="0.25">
      <c r="A14" s="40" t="s">
        <v>51</v>
      </c>
      <c r="B14" s="33">
        <v>1727783</v>
      </c>
      <c r="C14" s="33">
        <v>57822</v>
      </c>
      <c r="D14" s="33">
        <v>34834</v>
      </c>
      <c r="E14" s="33">
        <v>2544</v>
      </c>
      <c r="F14" s="33">
        <v>3737</v>
      </c>
      <c r="G14" s="33">
        <v>70676</v>
      </c>
      <c r="H14" s="33">
        <v>206</v>
      </c>
      <c r="I14" s="6">
        <f t="shared" si="1"/>
        <v>1743276</v>
      </c>
    </row>
    <row r="15" spans="1:9" s="32" customFormat="1" ht="18" customHeight="1" x14ac:dyDescent="0.25">
      <c r="A15" s="40" t="s">
        <v>52</v>
      </c>
      <c r="B15" s="33">
        <v>1415175</v>
      </c>
      <c r="C15" s="33">
        <v>47838</v>
      </c>
      <c r="D15" s="33">
        <v>28819</v>
      </c>
      <c r="E15" s="33">
        <v>15535</v>
      </c>
      <c r="F15" s="33">
        <v>1062</v>
      </c>
      <c r="G15" s="33">
        <v>45288</v>
      </c>
      <c r="H15" s="33">
        <v>-15702</v>
      </c>
      <c r="I15" s="6">
        <f t="shared" si="1"/>
        <v>1445649</v>
      </c>
    </row>
    <row r="16" spans="1:9" ht="18" customHeight="1" x14ac:dyDescent="0.25">
      <c r="A16" t="s">
        <v>53</v>
      </c>
      <c r="B16" s="6">
        <v>1722572</v>
      </c>
      <c r="C16" s="6">
        <v>58469</v>
      </c>
      <c r="D16" s="6">
        <v>35223</v>
      </c>
      <c r="E16" s="6">
        <v>9287</v>
      </c>
      <c r="F16" s="6">
        <v>5263</v>
      </c>
      <c r="G16" s="6">
        <v>64163</v>
      </c>
      <c r="H16" s="6">
        <v>15247</v>
      </c>
      <c r="I16" s="6">
        <f t="shared" si="1"/>
        <v>1722304</v>
      </c>
    </row>
    <row r="17" spans="1:9" ht="18" customHeight="1" x14ac:dyDescent="0.25">
      <c r="A17" t="s">
        <v>54</v>
      </c>
      <c r="B17" s="6">
        <v>75957</v>
      </c>
      <c r="C17" s="6">
        <v>3174</v>
      </c>
      <c r="D17" s="6">
        <v>1912</v>
      </c>
      <c r="E17" s="6">
        <v>0</v>
      </c>
      <c r="F17" s="6">
        <v>0</v>
      </c>
      <c r="G17" s="6">
        <v>1954</v>
      </c>
      <c r="H17" s="6">
        <v>-1</v>
      </c>
      <c r="I17" s="6">
        <f t="shared" si="1"/>
        <v>79090</v>
      </c>
    </row>
    <row r="18" spans="1:9" ht="18" customHeight="1" x14ac:dyDescent="0.25">
      <c r="A18" t="s">
        <v>95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I18" s="6">
        <f t="shared" si="1"/>
        <v>0</v>
      </c>
    </row>
    <row r="19" spans="1:9" ht="18" customHeight="1" x14ac:dyDescent="0.25">
      <c r="A19" t="s">
        <v>28</v>
      </c>
      <c r="B19" s="6">
        <v>0</v>
      </c>
      <c r="C19" s="6">
        <v>2061233</v>
      </c>
      <c r="D19" s="6">
        <v>207158</v>
      </c>
      <c r="E19" s="6">
        <v>0</v>
      </c>
      <c r="F19" s="6">
        <v>240845</v>
      </c>
      <c r="G19" s="6">
        <v>2027546</v>
      </c>
      <c r="H19" s="6">
        <v>0</v>
      </c>
      <c r="I19" s="6">
        <f t="shared" si="1"/>
        <v>0</v>
      </c>
    </row>
    <row r="20" spans="1:9" ht="18" customHeight="1" x14ac:dyDescent="0.25">
      <c r="B20" s="6"/>
      <c r="C20" s="6"/>
      <c r="D20" s="6"/>
      <c r="E20" s="6"/>
      <c r="F20" s="6"/>
      <c r="G20" s="6"/>
    </row>
    <row r="21" spans="1:9" ht="18" customHeight="1" x14ac:dyDescent="0.25">
      <c r="B21" s="6"/>
      <c r="C21" s="6"/>
      <c r="D21" s="6"/>
      <c r="E21" s="6"/>
      <c r="F21" s="6"/>
      <c r="G21" s="6"/>
    </row>
    <row r="22" spans="1:9" ht="18" customHeight="1" x14ac:dyDescent="0.25">
      <c r="B22" s="6"/>
      <c r="C22" s="6"/>
      <c r="D22" s="6"/>
      <c r="E22" s="6"/>
      <c r="F22" s="6"/>
      <c r="G22" s="6"/>
    </row>
    <row r="23" spans="1:9" ht="18" customHeight="1" x14ac:dyDescent="0.25">
      <c r="B23" s="6"/>
      <c r="C23" s="6"/>
      <c r="D23" s="6"/>
      <c r="E23" s="6"/>
      <c r="F23" s="6"/>
      <c r="G23" s="6"/>
    </row>
    <row r="24" spans="1:9" ht="18" customHeight="1" x14ac:dyDescent="0.25">
      <c r="B24" s="6"/>
      <c r="C24" s="6"/>
      <c r="D24" s="6"/>
      <c r="E24" s="6"/>
      <c r="F24" s="6"/>
      <c r="G24" s="6"/>
    </row>
    <row r="25" spans="1:9" ht="18" customHeight="1" x14ac:dyDescent="0.25">
      <c r="B25" s="6"/>
      <c r="C25" s="6"/>
      <c r="D25" s="6"/>
      <c r="E25" s="6"/>
      <c r="F25" s="6"/>
      <c r="G25" s="6"/>
    </row>
    <row r="26" spans="1:9" ht="18" customHeight="1" x14ac:dyDescent="0.25">
      <c r="B26" s="6"/>
      <c r="C26" s="6"/>
      <c r="D26" s="6"/>
      <c r="E26" s="6"/>
      <c r="F26" s="6"/>
      <c r="G26" s="6"/>
    </row>
    <row r="27" spans="1:9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io34rDMFEBBaS+/qw+G4jrj3m/vktHXQeL3zLZkrzuUDieU/Z2yGnNe31w5zRPs6AuTxlaxWcZaW02kYoRSDTQ==" saltValue="jH8UybVp5kY61JeeQ3gJY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ca1d8f86d090a3f0d236220b4a1f6d55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4A529-7AF6-4E9D-8166-37FEFF01528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d60cb271-d094-477e-a947-a350081a53f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1BC7C2-AA26-47F4-B4D9-DD3C6810F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8BC8B-B468-43FF-94D1-8730CC24CF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2015-03-23T12:19:23Z</cp:lastPrinted>
  <dcterms:created xsi:type="dcterms:W3CDTF">2011-12-09T07:32:30Z</dcterms:created>
  <dcterms:modified xsi:type="dcterms:W3CDTF">2023-01-02T13:33:17Z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